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25" windowWidth="11880" windowHeight="5850" tabRatio="906" firstSheet="1" activeTab="10"/>
  </bookViews>
  <sheets>
    <sheet name="UPUTA" sheetId="1" r:id="rId1"/>
    <sheet name="Obrazac PR-RAS" sheetId="2" r:id="rId2"/>
    <sheet name="Obrazac BIL" sheetId="3" r:id="rId3"/>
    <sheet name="Obrazac NT" sheetId="4" r:id="rId4"/>
    <sheet name="Obrazac OBVEZE" sheetId="5" r:id="rId5"/>
    <sheet name="Obrazac RAS-funkcijski " sheetId="6" r:id="rId6"/>
    <sheet name="Obrazac P-VRIO" sheetId="7" r:id="rId7"/>
    <sheet name="Obrazac OBR-VP" sheetId="8" r:id="rId8"/>
    <sheet name="Jamstva" sheetId="9" r:id="rId9"/>
    <sheet name="Dani zajmovi" sheetId="10" r:id="rId10"/>
    <sheet name="Primljeni zajmovi" sheetId="11" r:id="rId11"/>
    <sheet name="Tablica 1" sheetId="12" state="hidden" r:id="rId12"/>
    <sheet name="Tablica 2" sheetId="13" state="hidden" r:id="rId13"/>
    <sheet name="Tablica 3" sheetId="14" state="hidden" r:id="rId14"/>
    <sheet name="Tablica 4" sheetId="15" state="hidden" r:id="rId15"/>
    <sheet name="Tablica 5" sheetId="16" state="hidden" r:id="rId16"/>
    <sheet name="Tablica 6" sheetId="17" state="hidden" r:id="rId17"/>
    <sheet name="Tablica 7" sheetId="18" state="hidden" r:id="rId18"/>
  </sheets>
  <definedNames>
    <definedName name="_xlnm.Print_Titles" localSheetId="3">'Obrazac NT'!$17:$18</definedName>
    <definedName name="_xlnm.Print_Titles" localSheetId="6">'Obrazac P-VRIO'!$16:$17</definedName>
    <definedName name="_xlnm.Print_Area" localSheetId="3">'Obrazac NT'!$A$1:$D$310</definedName>
    <definedName name="_xlnm.Print_Area" localSheetId="7">'Obrazac OBR-VP'!$A$1:$N$52</definedName>
    <definedName name="_xlnm.Print_Area" localSheetId="4">'Obrazac OBVEZE'!$A$1:$Q$47</definedName>
    <definedName name="_xlnm.Print_Area" localSheetId="6">'Obrazac P-VRIO'!$A$1:$E$82</definedName>
    <definedName name="_xlnm.Print_Area" localSheetId="5">'Obrazac RAS-funkcijski '!$A$1:$E$178</definedName>
  </definedNames>
  <calcPr fullCalcOnLoad="1"/>
</workbook>
</file>

<file path=xl/sharedStrings.xml><?xml version="1.0" encoding="utf-8"?>
<sst xmlns="http://schemas.openxmlformats.org/spreadsheetml/2006/main" count="3542" uniqueCount="2816">
  <si>
    <r>
      <t xml:space="preserve">* </t>
    </r>
    <r>
      <rPr>
        <b/>
        <sz val="9"/>
        <rFont val="Times New Roman CE"/>
        <family val="1"/>
      </rPr>
      <t>Napomena:</t>
    </r>
    <r>
      <rPr>
        <sz val="9"/>
        <rFont val="Times New Roman CE"/>
        <family val="1"/>
      </rPr>
      <t xml:space="preserve"> podaci se ne uzimaju izravno s navedenih računa već se korigiraju s odgovarajućim promjenama obveza i potraživanja iskazanim na odgovarajućim (simetričnim) računima u razredima 1 i 2. </t>
    </r>
  </si>
  <si>
    <r>
      <t xml:space="preserve">** </t>
    </r>
    <r>
      <rPr>
        <b/>
        <sz val="10"/>
        <rFont val="Times New Roman CE"/>
        <family val="1"/>
      </rPr>
      <t>Napomena:</t>
    </r>
    <r>
      <rPr>
        <sz val="10"/>
        <rFont val="Times New Roman CE"/>
        <family val="1"/>
      </rPr>
      <t xml:space="preserve"> podaci se unose s računa skupine 11 bez međusobnih prometa novca u okviru skupine</t>
    </r>
  </si>
  <si>
    <r>
      <t>1)</t>
    </r>
    <r>
      <rPr>
        <b/>
        <sz val="9"/>
        <rFont val="Times New Roman CE"/>
        <family val="1"/>
      </rPr>
      <t xml:space="preserve"> Na poziciju "Razina" iz zaglavlja upisati:</t>
    </r>
  </si>
  <si>
    <t>Obrazac: OBVEZE</t>
  </si>
  <si>
    <t xml:space="preserve">Izvještaj o obvezama za </t>
  </si>
  <si>
    <t>godine</t>
  </si>
  <si>
    <t>Rbr.</t>
  </si>
  <si>
    <t>Opis</t>
  </si>
  <si>
    <t>Obveze za rashode poslovanja (23)</t>
  </si>
  <si>
    <t>Ukupno obveze za rashode poslovanja</t>
  </si>
  <si>
    <t>Obveze za nabavu nefinancijske imovine (24)</t>
  </si>
  <si>
    <t xml:space="preserve">Obveze za financijsku imovinu            </t>
  </si>
  <si>
    <t>ukupno obveze za financijsku imovinu</t>
  </si>
  <si>
    <t xml:space="preserve">ukupno obveze                             </t>
  </si>
  <si>
    <t>Obveze za vrijednosne papire (25)</t>
  </si>
  <si>
    <t>Obveze za zajmove (26)</t>
  </si>
  <si>
    <t>čekovi i mjenice</t>
  </si>
  <si>
    <t>ostali vrijednosni papiri</t>
  </si>
  <si>
    <t>tuzemne</t>
  </si>
  <si>
    <t>inozemne</t>
  </si>
  <si>
    <t>10(4+5+6+7+8+9)</t>
  </si>
  <si>
    <t>16(12+13+14+15)</t>
  </si>
  <si>
    <t>17(10+11+16)</t>
  </si>
  <si>
    <r>
      <t>`</t>
    </r>
    <r>
      <rPr>
        <sz val="9"/>
        <rFont val="Arial"/>
        <family val="2"/>
      </rPr>
      <t>580</t>
    </r>
  </si>
  <si>
    <r>
      <t>`</t>
    </r>
    <r>
      <rPr>
        <sz val="9"/>
        <rFont val="Arial"/>
        <family val="2"/>
      </rPr>
      <t>581</t>
    </r>
  </si>
  <si>
    <r>
      <t>`</t>
    </r>
    <r>
      <rPr>
        <sz val="9"/>
        <rFont val="Arial"/>
        <family val="2"/>
      </rPr>
      <t>582</t>
    </r>
  </si>
  <si>
    <r>
      <t>`</t>
    </r>
    <r>
      <rPr>
        <sz val="9"/>
        <rFont val="Arial"/>
        <family val="2"/>
      </rPr>
      <t>583</t>
    </r>
  </si>
  <si>
    <r>
      <t>`</t>
    </r>
    <r>
      <rPr>
        <sz val="9"/>
        <rFont val="Arial"/>
        <family val="2"/>
      </rPr>
      <t>584</t>
    </r>
  </si>
  <si>
    <r>
      <t>`</t>
    </r>
    <r>
      <rPr>
        <sz val="9"/>
        <rFont val="Arial"/>
        <family val="2"/>
      </rPr>
      <t>585</t>
    </r>
  </si>
  <si>
    <r>
      <t>`</t>
    </r>
    <r>
      <rPr>
        <sz val="9"/>
        <rFont val="Arial"/>
        <family val="2"/>
      </rPr>
      <t>586</t>
    </r>
  </si>
  <si>
    <r>
      <t>`</t>
    </r>
    <r>
      <rPr>
        <sz val="9"/>
        <rFont val="Arial"/>
        <family val="2"/>
      </rPr>
      <t>587</t>
    </r>
  </si>
  <si>
    <r>
      <t>`</t>
    </r>
    <r>
      <rPr>
        <sz val="9"/>
        <rFont val="Arial"/>
        <family val="2"/>
      </rPr>
      <t>588</t>
    </r>
  </si>
  <si>
    <r>
      <t>`</t>
    </r>
    <r>
      <rPr>
        <sz val="9"/>
        <rFont val="Arial"/>
        <family val="2"/>
      </rPr>
      <t>589</t>
    </r>
  </si>
  <si>
    <r>
      <t>`</t>
    </r>
    <r>
      <rPr>
        <sz val="9"/>
        <rFont val="Arial"/>
        <family val="2"/>
      </rPr>
      <t>590</t>
    </r>
  </si>
  <si>
    <r>
      <t>`</t>
    </r>
    <r>
      <rPr>
        <sz val="9"/>
        <rFont val="Arial"/>
        <family val="2"/>
      </rPr>
      <t>591</t>
    </r>
  </si>
  <si>
    <r>
      <t>`</t>
    </r>
    <r>
      <rPr>
        <sz val="9"/>
        <rFont val="Arial"/>
        <family val="2"/>
      </rPr>
      <t>592</t>
    </r>
  </si>
  <si>
    <r>
      <t>`</t>
    </r>
    <r>
      <rPr>
        <sz val="9"/>
        <rFont val="Arial"/>
        <family val="2"/>
      </rPr>
      <t>593</t>
    </r>
  </si>
  <si>
    <r>
      <t>`</t>
    </r>
    <r>
      <rPr>
        <sz val="9"/>
        <rFont val="Arial"/>
        <family val="2"/>
      </rPr>
      <t>594</t>
    </r>
  </si>
  <si>
    <r>
      <t>`</t>
    </r>
    <r>
      <rPr>
        <sz val="9"/>
        <rFont val="Arial"/>
        <family val="2"/>
      </rPr>
      <t>595</t>
    </r>
  </si>
  <si>
    <r>
      <t>`</t>
    </r>
    <r>
      <rPr>
        <sz val="9"/>
        <rFont val="Arial"/>
        <family val="2"/>
      </rPr>
      <t>596</t>
    </r>
  </si>
  <si>
    <r>
      <t>`</t>
    </r>
    <r>
      <rPr>
        <sz val="9"/>
        <rFont val="Arial"/>
        <family val="2"/>
      </rPr>
      <t>597</t>
    </r>
  </si>
  <si>
    <r>
      <t>`</t>
    </r>
    <r>
      <rPr>
        <sz val="9"/>
        <rFont val="Arial"/>
        <family val="2"/>
      </rPr>
      <t>598</t>
    </r>
  </si>
  <si>
    <r>
      <t>`</t>
    </r>
    <r>
      <rPr>
        <sz val="9"/>
        <rFont val="Arial"/>
        <family val="2"/>
      </rPr>
      <t>599</t>
    </r>
  </si>
  <si>
    <r>
      <t>`</t>
    </r>
    <r>
      <rPr>
        <sz val="9"/>
        <rFont val="Arial"/>
        <family val="2"/>
      </rPr>
      <t>600</t>
    </r>
  </si>
  <si>
    <r>
      <t>`</t>
    </r>
    <r>
      <rPr>
        <sz val="9"/>
        <rFont val="Arial"/>
        <family val="2"/>
      </rPr>
      <t>601</t>
    </r>
  </si>
  <si>
    <r>
      <t>`</t>
    </r>
    <r>
      <rPr>
        <sz val="9"/>
        <rFont val="Arial"/>
        <family val="2"/>
      </rPr>
      <t>602</t>
    </r>
  </si>
  <si>
    <r>
      <t>`</t>
    </r>
    <r>
      <rPr>
        <sz val="9"/>
        <rFont val="Arial"/>
        <family val="2"/>
      </rPr>
      <t>603</t>
    </r>
  </si>
  <si>
    <r>
      <t>`</t>
    </r>
    <r>
      <rPr>
        <sz val="9"/>
        <rFont val="Arial"/>
        <family val="2"/>
      </rPr>
      <t>604</t>
    </r>
  </si>
  <si>
    <r>
      <t>`</t>
    </r>
    <r>
      <rPr>
        <sz val="9"/>
        <rFont val="Arial"/>
        <family val="2"/>
      </rPr>
      <t>605</t>
    </r>
  </si>
  <si>
    <r>
      <t>`</t>
    </r>
    <r>
      <rPr>
        <sz val="9"/>
        <rFont val="Arial"/>
        <family val="2"/>
      </rPr>
      <t>606</t>
    </r>
  </si>
  <si>
    <r>
      <t>`</t>
    </r>
    <r>
      <rPr>
        <sz val="9"/>
        <rFont val="Arial"/>
        <family val="2"/>
      </rPr>
      <t>607</t>
    </r>
  </si>
  <si>
    <r>
      <t>`</t>
    </r>
    <r>
      <rPr>
        <sz val="9"/>
        <rFont val="Arial"/>
        <family val="2"/>
      </rPr>
      <t>608</t>
    </r>
  </si>
  <si>
    <r>
      <t>`</t>
    </r>
    <r>
      <rPr>
        <sz val="9"/>
        <rFont val="Arial"/>
        <family val="2"/>
      </rPr>
      <t>609</t>
    </r>
  </si>
  <si>
    <r>
      <t>`</t>
    </r>
    <r>
      <rPr>
        <sz val="9"/>
        <rFont val="Arial"/>
        <family val="2"/>
      </rPr>
      <t>610</t>
    </r>
  </si>
  <si>
    <r>
      <t>`</t>
    </r>
    <r>
      <rPr>
        <sz val="9"/>
        <rFont val="Arial"/>
        <family val="2"/>
      </rPr>
      <t>611</t>
    </r>
  </si>
  <si>
    <r>
      <t>`</t>
    </r>
    <r>
      <rPr>
        <sz val="9"/>
        <rFont val="Arial"/>
        <family val="2"/>
      </rPr>
      <t>612</t>
    </r>
  </si>
  <si>
    <r>
      <t>`</t>
    </r>
    <r>
      <rPr>
        <sz val="9"/>
        <rFont val="Arial"/>
        <family val="2"/>
      </rPr>
      <t>613</t>
    </r>
  </si>
  <si>
    <r>
      <t>`</t>
    </r>
    <r>
      <rPr>
        <sz val="9"/>
        <rFont val="Arial"/>
        <family val="2"/>
      </rPr>
      <t>614</t>
    </r>
  </si>
  <si>
    <r>
      <t>`</t>
    </r>
    <r>
      <rPr>
        <sz val="9"/>
        <rFont val="Arial"/>
        <family val="2"/>
      </rPr>
      <t>615</t>
    </r>
  </si>
  <si>
    <r>
      <t>`</t>
    </r>
    <r>
      <rPr>
        <sz val="9"/>
        <rFont val="Arial"/>
        <family val="2"/>
      </rPr>
      <t>616</t>
    </r>
  </si>
  <si>
    <t>dio 311**</t>
  </si>
  <si>
    <t>Porez i prirez iz plaća u tijelima</t>
  </si>
  <si>
    <t>Porez i prirez iz plaća kod korisnika</t>
  </si>
  <si>
    <t>Nagrade</t>
  </si>
  <si>
    <t>Darovi</t>
  </si>
  <si>
    <t>Otpremenine</t>
  </si>
  <si>
    <t>Nagrade za bolesti, invalidnosti i smrtni slučaj</t>
  </si>
  <si>
    <t>Ostali nenavedeni rashodi za zaposlene</t>
  </si>
  <si>
    <t>Materijalni rashodi u tijelima</t>
  </si>
  <si>
    <t>Materijalni rashodi kod korisnika</t>
  </si>
  <si>
    <t>Naknada za prijevoz na posao i s posla</t>
  </si>
  <si>
    <t>Autorski honorar</t>
  </si>
  <si>
    <t>Ugovori o djelu</t>
  </si>
  <si>
    <t>dio 32377</t>
  </si>
  <si>
    <t>Usluge studentskog/omladinskog servisa</t>
  </si>
  <si>
    <t>Naknade članovima predstavničkih i izvršnih tijela</t>
  </si>
  <si>
    <t>Opći poslovi vezani uz rad</t>
  </si>
  <si>
    <t>Poljoprivreda, šumarstvo, ribarstvo i lov  (AOP 036+037+038)</t>
  </si>
  <si>
    <t>0421</t>
  </si>
  <si>
    <t>Poljoprivreda</t>
  </si>
  <si>
    <t>0422</t>
  </si>
  <si>
    <t>Šumarstvo</t>
  </si>
  <si>
    <t>0423</t>
  </si>
  <si>
    <t>Ribarstvo i lov</t>
  </si>
  <si>
    <t>Gorivo i energija (AOP 040+041+042+043+044+045)</t>
  </si>
  <si>
    <t>0431</t>
  </si>
  <si>
    <t>Ugljen i ostala kruta mineralna goriva</t>
  </si>
  <si>
    <t>0432</t>
  </si>
  <si>
    <t>Nafta i prirodni plin</t>
  </si>
  <si>
    <t>0433</t>
  </si>
  <si>
    <t>Nuklearno gorivo</t>
  </si>
  <si>
    <t>0434</t>
  </si>
  <si>
    <t>Ostala goriva</t>
  </si>
  <si>
    <t>0435</t>
  </si>
  <si>
    <t>Električna energija</t>
  </si>
  <si>
    <t>0436</t>
  </si>
  <si>
    <t>Ostale vrste energije</t>
  </si>
  <si>
    <t>Rudarstvo, proizvodnja i građevinarstvo (AOP 047+048+049)</t>
  </si>
  <si>
    <t>0441</t>
  </si>
  <si>
    <t>Rudarstvo, mineralni resursi i ostala mineralna goriva</t>
  </si>
  <si>
    <t>0442</t>
  </si>
  <si>
    <t xml:space="preserve">Proizvodnja </t>
  </si>
  <si>
    <t>0443</t>
  </si>
  <si>
    <t>Građevinarstvo</t>
  </si>
  <si>
    <t>Promet (AOP 051+052+053+054+055)</t>
  </si>
  <si>
    <t>0451</t>
  </si>
  <si>
    <t>Cestovni promet</t>
  </si>
  <si>
    <t>0452</t>
  </si>
  <si>
    <t>Promet vodnim potovima</t>
  </si>
  <si>
    <t>0453</t>
  </si>
  <si>
    <t>Željeznički promet</t>
  </si>
  <si>
    <t>0454</t>
  </si>
  <si>
    <t>Zračni promet</t>
  </si>
  <si>
    <t>0455</t>
  </si>
  <si>
    <t>Promet cjevovodima i ostali promet</t>
  </si>
  <si>
    <t>Komunikacije</t>
  </si>
  <si>
    <t>Ostale industrije (AOP 058+059+060+061)</t>
  </si>
  <si>
    <t>0471</t>
  </si>
  <si>
    <t>Distribucija i skladištenje</t>
  </si>
  <si>
    <t>0472</t>
  </si>
  <si>
    <t>Hoteli i restorani</t>
  </si>
  <si>
    <t>0473</t>
  </si>
  <si>
    <t>Turizam</t>
  </si>
  <si>
    <t>0474</t>
  </si>
  <si>
    <t>Višenamjenski razvojni projekti</t>
  </si>
  <si>
    <t>Istraživanje i razvoj: Ekonomski poslovi                                      (AOP 063+064+065+066+067+068+069)</t>
  </si>
  <si>
    <t>0481</t>
  </si>
  <si>
    <t>Istraživanje i razvoj: Opći ekonomski, trgovački i poslovi vezani uz rad</t>
  </si>
  <si>
    <t>0482</t>
  </si>
  <si>
    <t>Istraživanje i razvoj: Poljoprivreda, šumarstvo, ribarstvo i lov</t>
  </si>
  <si>
    <t>0483</t>
  </si>
  <si>
    <t>Istraživanje i razvoj: Gorivo i energija</t>
  </si>
  <si>
    <t>0484</t>
  </si>
  <si>
    <r>
      <t>`</t>
    </r>
    <r>
      <rPr>
        <sz val="9"/>
        <rFont val="Arial"/>
        <family val="2"/>
      </rPr>
      <t>029</t>
    </r>
  </si>
  <si>
    <r>
      <t>`</t>
    </r>
    <r>
      <rPr>
        <sz val="9"/>
        <rFont val="Arial"/>
        <family val="2"/>
      </rPr>
      <t>030</t>
    </r>
  </si>
  <si>
    <r>
      <t>`</t>
    </r>
    <r>
      <rPr>
        <sz val="9"/>
        <rFont val="Arial"/>
        <family val="2"/>
      </rPr>
      <t>031</t>
    </r>
  </si>
  <si>
    <r>
      <t>`</t>
    </r>
    <r>
      <rPr>
        <sz val="9"/>
        <rFont val="Arial"/>
        <family val="2"/>
      </rPr>
      <t>032</t>
    </r>
  </si>
  <si>
    <r>
      <t>`</t>
    </r>
    <r>
      <rPr>
        <sz val="9"/>
        <rFont val="Arial"/>
        <family val="2"/>
      </rPr>
      <t>033</t>
    </r>
  </si>
  <si>
    <r>
      <t>`</t>
    </r>
    <r>
      <rPr>
        <sz val="9"/>
        <rFont val="Arial"/>
        <family val="2"/>
      </rPr>
      <t>034</t>
    </r>
  </si>
  <si>
    <r>
      <t>`</t>
    </r>
    <r>
      <rPr>
        <sz val="9"/>
        <rFont val="Arial"/>
        <family val="2"/>
      </rPr>
      <t>035</t>
    </r>
  </si>
  <si>
    <r>
      <t>`</t>
    </r>
    <r>
      <rPr>
        <sz val="9"/>
        <rFont val="Arial"/>
        <family val="2"/>
      </rPr>
      <t>036</t>
    </r>
  </si>
  <si>
    <r>
      <t>`</t>
    </r>
    <r>
      <rPr>
        <sz val="9"/>
        <rFont val="Arial"/>
        <family val="2"/>
      </rPr>
      <t>037</t>
    </r>
  </si>
  <si>
    <r>
      <t>`</t>
    </r>
    <r>
      <rPr>
        <sz val="9"/>
        <rFont val="Arial"/>
        <family val="2"/>
      </rPr>
      <t>039</t>
    </r>
  </si>
  <si>
    <r>
      <t>`</t>
    </r>
    <r>
      <rPr>
        <sz val="9"/>
        <rFont val="Arial"/>
        <family val="2"/>
      </rPr>
      <t>040</t>
    </r>
  </si>
  <si>
    <r>
      <t>`</t>
    </r>
    <r>
      <rPr>
        <sz val="9"/>
        <rFont val="Arial"/>
        <family val="2"/>
      </rPr>
      <t>041</t>
    </r>
  </si>
  <si>
    <r>
      <t>`</t>
    </r>
    <r>
      <rPr>
        <sz val="9"/>
        <rFont val="Arial"/>
        <family val="2"/>
      </rPr>
      <t>042</t>
    </r>
  </si>
  <si>
    <r>
      <t>`</t>
    </r>
    <r>
      <rPr>
        <sz val="9"/>
        <rFont val="Arial"/>
        <family val="2"/>
      </rPr>
      <t>043</t>
    </r>
  </si>
  <si>
    <r>
      <t>`</t>
    </r>
    <r>
      <rPr>
        <sz val="9"/>
        <rFont val="Arial"/>
        <family val="2"/>
      </rPr>
      <t>044</t>
    </r>
  </si>
  <si>
    <r>
      <t>`</t>
    </r>
    <r>
      <rPr>
        <sz val="9"/>
        <rFont val="Arial"/>
        <family val="2"/>
      </rPr>
      <t>045</t>
    </r>
  </si>
  <si>
    <r>
      <t>`</t>
    </r>
    <r>
      <rPr>
        <sz val="9"/>
        <rFont val="Arial"/>
        <family val="2"/>
      </rPr>
      <t>046</t>
    </r>
  </si>
  <si>
    <r>
      <t>`</t>
    </r>
    <r>
      <rPr>
        <sz val="9"/>
        <rFont val="Arial"/>
        <family val="2"/>
      </rPr>
      <t>047</t>
    </r>
  </si>
  <si>
    <r>
      <t>`</t>
    </r>
    <r>
      <rPr>
        <sz val="9"/>
        <rFont val="Arial"/>
        <family val="2"/>
      </rPr>
      <t>048</t>
    </r>
  </si>
  <si>
    <r>
      <t>`</t>
    </r>
    <r>
      <rPr>
        <sz val="9"/>
        <rFont val="Arial"/>
        <family val="2"/>
      </rPr>
      <t>049</t>
    </r>
  </si>
  <si>
    <r>
      <t>`</t>
    </r>
    <r>
      <rPr>
        <sz val="9"/>
        <rFont val="Arial"/>
        <family val="2"/>
      </rPr>
      <t>050</t>
    </r>
  </si>
  <si>
    <r>
      <t>`</t>
    </r>
    <r>
      <rPr>
        <sz val="9"/>
        <rFont val="Arial"/>
        <family val="2"/>
      </rPr>
      <t>051</t>
    </r>
  </si>
  <si>
    <r>
      <t>`</t>
    </r>
    <r>
      <rPr>
        <sz val="9"/>
        <rFont val="Arial"/>
        <family val="2"/>
      </rPr>
      <t>053</t>
    </r>
  </si>
  <si>
    <r>
      <t>`</t>
    </r>
    <r>
      <rPr>
        <sz val="9"/>
        <rFont val="Arial"/>
        <family val="2"/>
      </rPr>
      <t>054</t>
    </r>
  </si>
  <si>
    <r>
      <t>`</t>
    </r>
    <r>
      <rPr>
        <sz val="9"/>
        <rFont val="Arial"/>
        <family val="2"/>
      </rPr>
      <t>055</t>
    </r>
  </si>
  <si>
    <r>
      <t>`</t>
    </r>
    <r>
      <rPr>
        <sz val="9"/>
        <rFont val="Arial"/>
        <family val="2"/>
      </rPr>
      <t>056</t>
    </r>
  </si>
  <si>
    <r>
      <t>`</t>
    </r>
    <r>
      <rPr>
        <sz val="9"/>
        <rFont val="Arial"/>
        <family val="2"/>
      </rPr>
      <t>057</t>
    </r>
  </si>
  <si>
    <r>
      <t>`</t>
    </r>
    <r>
      <rPr>
        <sz val="9"/>
        <rFont val="Arial"/>
        <family val="2"/>
      </rPr>
      <t>058</t>
    </r>
  </si>
  <si>
    <r>
      <t>`</t>
    </r>
    <r>
      <rPr>
        <sz val="9"/>
        <rFont val="Arial"/>
        <family val="2"/>
      </rPr>
      <t>059</t>
    </r>
  </si>
  <si>
    <r>
      <t>`</t>
    </r>
    <r>
      <rPr>
        <sz val="9"/>
        <rFont val="Arial"/>
        <family val="2"/>
      </rPr>
      <t>060</t>
    </r>
  </si>
  <si>
    <r>
      <t>`</t>
    </r>
    <r>
      <rPr>
        <sz val="9"/>
        <rFont val="Arial"/>
        <family val="2"/>
      </rPr>
      <t>061</t>
    </r>
  </si>
  <si>
    <r>
      <t>`</t>
    </r>
    <r>
      <rPr>
        <sz val="9"/>
        <rFont val="Arial"/>
        <family val="2"/>
      </rPr>
      <t>062</t>
    </r>
  </si>
  <si>
    <r>
      <t>`</t>
    </r>
    <r>
      <rPr>
        <sz val="9"/>
        <rFont val="Arial"/>
        <family val="2"/>
      </rPr>
      <t>063</t>
    </r>
  </si>
  <si>
    <r>
      <t>`</t>
    </r>
    <r>
      <rPr>
        <sz val="9"/>
        <rFont val="Arial"/>
        <family val="2"/>
      </rPr>
      <t>064</t>
    </r>
  </si>
  <si>
    <r>
      <t>`</t>
    </r>
    <r>
      <rPr>
        <sz val="9"/>
        <rFont val="Arial"/>
        <family val="2"/>
      </rPr>
      <t>066</t>
    </r>
  </si>
  <si>
    <r>
      <t>`</t>
    </r>
    <r>
      <rPr>
        <sz val="9"/>
        <rFont val="Arial"/>
        <family val="2"/>
      </rPr>
      <t>067</t>
    </r>
  </si>
  <si>
    <r>
      <t>`</t>
    </r>
    <r>
      <rPr>
        <sz val="9"/>
        <rFont val="Arial"/>
        <family val="2"/>
      </rPr>
      <t>068</t>
    </r>
  </si>
  <si>
    <r>
      <t>`</t>
    </r>
    <r>
      <rPr>
        <sz val="9"/>
        <rFont val="Arial"/>
        <family val="2"/>
      </rPr>
      <t>069</t>
    </r>
  </si>
  <si>
    <r>
      <t>`</t>
    </r>
    <r>
      <rPr>
        <sz val="9"/>
        <rFont val="Arial"/>
        <family val="2"/>
      </rPr>
      <t>070</t>
    </r>
  </si>
  <si>
    <r>
      <t>`</t>
    </r>
    <r>
      <rPr>
        <sz val="9"/>
        <rFont val="Arial"/>
        <family val="2"/>
      </rPr>
      <t>071</t>
    </r>
  </si>
  <si>
    <r>
      <t>`</t>
    </r>
    <r>
      <rPr>
        <sz val="9"/>
        <rFont val="Arial"/>
        <family val="2"/>
      </rPr>
      <t>072</t>
    </r>
  </si>
  <si>
    <r>
      <t>`</t>
    </r>
    <r>
      <rPr>
        <sz val="9"/>
        <rFont val="Arial"/>
        <family val="2"/>
      </rPr>
      <t>073</t>
    </r>
  </si>
  <si>
    <r>
      <t>`</t>
    </r>
    <r>
      <rPr>
        <sz val="9"/>
        <rFont val="Arial"/>
        <family val="2"/>
      </rPr>
      <t>074</t>
    </r>
  </si>
  <si>
    <r>
      <t>`</t>
    </r>
    <r>
      <rPr>
        <sz val="9"/>
        <rFont val="Arial"/>
        <family val="2"/>
      </rPr>
      <t>075</t>
    </r>
  </si>
  <si>
    <r>
      <t>`</t>
    </r>
    <r>
      <rPr>
        <sz val="9"/>
        <rFont val="Arial"/>
        <family val="2"/>
      </rPr>
      <t>076</t>
    </r>
  </si>
  <si>
    <r>
      <t>`</t>
    </r>
    <r>
      <rPr>
        <sz val="9"/>
        <rFont val="Arial"/>
        <family val="2"/>
      </rPr>
      <t>077</t>
    </r>
  </si>
  <si>
    <r>
      <t>`</t>
    </r>
    <r>
      <rPr>
        <sz val="9"/>
        <rFont val="Arial"/>
        <family val="2"/>
      </rPr>
      <t>078</t>
    </r>
  </si>
  <si>
    <r>
      <t>`</t>
    </r>
    <r>
      <rPr>
        <sz val="9"/>
        <rFont val="Arial"/>
        <family val="2"/>
      </rPr>
      <t>079</t>
    </r>
  </si>
  <si>
    <r>
      <t>`</t>
    </r>
    <r>
      <rPr>
        <sz val="9"/>
        <rFont val="Arial"/>
        <family val="2"/>
      </rPr>
      <t>081</t>
    </r>
  </si>
  <si>
    <r>
      <t>`</t>
    </r>
    <r>
      <rPr>
        <sz val="9"/>
        <rFont val="Arial"/>
        <family val="2"/>
      </rPr>
      <t>082</t>
    </r>
  </si>
  <si>
    <r>
      <t>`</t>
    </r>
    <r>
      <rPr>
        <sz val="9"/>
        <rFont val="Arial"/>
        <family val="2"/>
      </rPr>
      <t>083</t>
    </r>
  </si>
  <si>
    <r>
      <t>`</t>
    </r>
    <r>
      <rPr>
        <sz val="9"/>
        <rFont val="Arial"/>
        <family val="2"/>
      </rPr>
      <t>084</t>
    </r>
  </si>
  <si>
    <r>
      <t>`</t>
    </r>
    <r>
      <rPr>
        <sz val="9"/>
        <rFont val="Arial"/>
        <family val="2"/>
      </rPr>
      <t>085</t>
    </r>
  </si>
  <si>
    <r>
      <t>`</t>
    </r>
    <r>
      <rPr>
        <sz val="9"/>
        <rFont val="Arial"/>
        <family val="2"/>
      </rPr>
      <t>086</t>
    </r>
  </si>
  <si>
    <r>
      <t>`</t>
    </r>
    <r>
      <rPr>
        <sz val="9"/>
        <rFont val="Arial"/>
        <family val="2"/>
      </rPr>
      <t>087</t>
    </r>
  </si>
  <si>
    <r>
      <t>`</t>
    </r>
    <r>
      <rPr>
        <sz val="9"/>
        <rFont val="Arial"/>
        <family val="2"/>
      </rPr>
      <t>088</t>
    </r>
  </si>
  <si>
    <r>
      <t>`</t>
    </r>
    <r>
      <rPr>
        <sz val="9"/>
        <rFont val="Arial"/>
        <family val="2"/>
      </rPr>
      <t>089</t>
    </r>
  </si>
  <si>
    <r>
      <t>`</t>
    </r>
    <r>
      <rPr>
        <sz val="9"/>
        <rFont val="Arial"/>
        <family val="2"/>
      </rPr>
      <t>090</t>
    </r>
  </si>
  <si>
    <t>Specijalističke medicinske usluge</t>
  </si>
  <si>
    <t>0723</t>
  </si>
  <si>
    <t>Zubarske  usluge</t>
  </si>
  <si>
    <t>0724</t>
  </si>
  <si>
    <t xml:space="preserve">Paramedicinske usluge  </t>
  </si>
  <si>
    <t>Bolničke službe (AOP 096+097+098+099)</t>
  </si>
  <si>
    <t>0731</t>
  </si>
  <si>
    <t>Usluge općih bolnica</t>
  </si>
  <si>
    <t>0732</t>
  </si>
  <si>
    <t>Usluge specijalističkih bolnica</t>
  </si>
  <si>
    <t>0733</t>
  </si>
  <si>
    <t>Usluge medicinskih centara i centara za majčinstvo</t>
  </si>
  <si>
    <t>0734</t>
  </si>
  <si>
    <t>Usluge centara za njegu i oporavak</t>
  </si>
  <si>
    <t>Službe javnog zdravstva</t>
  </si>
  <si>
    <t>Istraživanje i razvoj zdravstva</t>
  </si>
  <si>
    <t>Poslovi i usluge zdravstva koji nisu drugdje svrstani</t>
  </si>
  <si>
    <t>08</t>
  </si>
  <si>
    <t>Rekreacija, kultura i religija                                                       (AOP 104+105+106+107+108+109)</t>
  </si>
  <si>
    <t>Službe rekreacije i sporta</t>
  </si>
  <si>
    <t>Službe kulture</t>
  </si>
  <si>
    <t>Službe emitiranja i izdavanja</t>
  </si>
  <si>
    <t>Religijske i druge službe zajednice</t>
  </si>
  <si>
    <t>Istraživanje i razvoj rekreacije, kulture i religije</t>
  </si>
  <si>
    <t>Rashodi za rekreaciju, kulturu i religiju koji nisu drugdje svrstani</t>
  </si>
  <si>
    <t>09</t>
  </si>
  <si>
    <r>
      <t>`</t>
    </r>
    <r>
      <rPr>
        <sz val="9"/>
        <rFont val="Arial"/>
        <family val="2"/>
      </rPr>
      <t>231</t>
    </r>
  </si>
  <si>
    <r>
      <t>`</t>
    </r>
    <r>
      <rPr>
        <sz val="9"/>
        <rFont val="Arial"/>
        <family val="2"/>
      </rPr>
      <t>232</t>
    </r>
  </si>
  <si>
    <r>
      <t>`</t>
    </r>
    <r>
      <rPr>
        <sz val="9"/>
        <rFont val="Arial"/>
        <family val="2"/>
      </rPr>
      <t>233</t>
    </r>
  </si>
  <si>
    <r>
      <t>`</t>
    </r>
    <r>
      <rPr>
        <sz val="9"/>
        <rFont val="Arial"/>
        <family val="2"/>
      </rPr>
      <t>234</t>
    </r>
  </si>
  <si>
    <r>
      <t>`</t>
    </r>
    <r>
      <rPr>
        <sz val="9"/>
        <rFont val="Arial"/>
        <family val="2"/>
      </rPr>
      <t>235</t>
    </r>
  </si>
  <si>
    <r>
      <t>`</t>
    </r>
    <r>
      <rPr>
        <sz val="9"/>
        <rFont val="Arial"/>
        <family val="2"/>
      </rPr>
      <t>236</t>
    </r>
  </si>
  <si>
    <r>
      <t>`</t>
    </r>
    <r>
      <rPr>
        <sz val="9"/>
        <rFont val="Arial"/>
        <family val="2"/>
      </rPr>
      <t>237</t>
    </r>
  </si>
  <si>
    <r>
      <t>`</t>
    </r>
    <r>
      <rPr>
        <sz val="9"/>
        <rFont val="Arial"/>
        <family val="2"/>
      </rPr>
      <t>238</t>
    </r>
  </si>
  <si>
    <r>
      <t>`</t>
    </r>
    <r>
      <rPr>
        <sz val="9"/>
        <rFont val="Arial"/>
        <family val="2"/>
      </rPr>
      <t>239</t>
    </r>
  </si>
  <si>
    <r>
      <t>`</t>
    </r>
    <r>
      <rPr>
        <sz val="9"/>
        <rFont val="Arial"/>
        <family val="2"/>
      </rPr>
      <t>240</t>
    </r>
  </si>
  <si>
    <t>Dio poreza na dohodak dobiven kroz pomoći izravnavanja za decentralizirane funkcije</t>
  </si>
  <si>
    <t>Porez na dobit (AOP 013+014+015+016+017)</t>
  </si>
  <si>
    <t>Porez na dobit od poduzetnika</t>
  </si>
  <si>
    <t>Porez na dobit po odbitku na naknade za korištenja prava i za usluge</t>
  </si>
  <si>
    <t>Višegodišnji nasadi i osnovno stado (AOP 160+161)</t>
  </si>
  <si>
    <t>159</t>
  </si>
  <si>
    <t>4251</t>
  </si>
  <si>
    <t>160</t>
  </si>
  <si>
    <t>4252</t>
  </si>
  <si>
    <t>161</t>
  </si>
  <si>
    <t>426</t>
  </si>
  <si>
    <t>Nematerijalna proizvedena imovina (AOP 163+164+165+166)</t>
  </si>
  <si>
    <t>162</t>
  </si>
  <si>
    <t>4261</t>
  </si>
  <si>
    <t>163</t>
  </si>
  <si>
    <t>4262</t>
  </si>
  <si>
    <t xml:space="preserve">Ulaganja u računalne programe </t>
  </si>
  <si>
    <t>164</t>
  </si>
  <si>
    <t>4263</t>
  </si>
  <si>
    <t>165</t>
  </si>
  <si>
    <t>4264</t>
  </si>
  <si>
    <t>166</t>
  </si>
  <si>
    <t>428</t>
  </si>
  <si>
    <t>Predujmovi za nabavu proizvedene dugotrajne imovine (AOP 168)</t>
  </si>
  <si>
    <t>167</t>
  </si>
  <si>
    <t>4281</t>
  </si>
  <si>
    <t>Predujmovi za nabavu proizvedene dugotrajne imovine</t>
  </si>
  <si>
    <t>168</t>
  </si>
  <si>
    <t>43</t>
  </si>
  <si>
    <t>Izdaci za nabavu plemenitih metala i ostalih pohranjenih vrijednosti                            (AOP 170+173)</t>
  </si>
  <si>
    <t>169</t>
  </si>
  <si>
    <t>431</t>
  </si>
  <si>
    <t>Plemeniti metali i ostale pohranjene vrijednosti (AOP 171+172)</t>
  </si>
  <si>
    <t>170</t>
  </si>
  <si>
    <t>4311</t>
  </si>
  <si>
    <t>171</t>
  </si>
  <si>
    <t>4312</t>
  </si>
  <si>
    <t>172</t>
  </si>
  <si>
    <t>438</t>
  </si>
  <si>
    <t>Predujmovi za nabavu plemenitih metala, umjetničkih i znanstvenih djela i ostalih vrijednosti (AOP 174)</t>
  </si>
  <si>
    <t>173</t>
  </si>
  <si>
    <t>4381</t>
  </si>
  <si>
    <t>174</t>
  </si>
  <si>
    <t>44</t>
  </si>
  <si>
    <t>Ostale tekuće obveze</t>
  </si>
  <si>
    <t>Stanje 1. siječnja</t>
  </si>
  <si>
    <t>Stanje 31. prosinca</t>
  </si>
  <si>
    <t>C2. Financijski najmovi</t>
  </si>
  <si>
    <t>C1. Primljeni robni zajmovi</t>
  </si>
  <si>
    <t>UKUPNO POD C2.</t>
  </si>
  <si>
    <t>Doprinosi za zdravstveno osiguranje (AOP 040+041+042+043)</t>
  </si>
  <si>
    <t>Doprinosi za zdravstveno osiguranje od zaposlenika kod poslodavca</t>
  </si>
  <si>
    <t>Doprinosi za zdravstveno osiguranje koje plaća poslodavac</t>
  </si>
  <si>
    <t>Manjak prihoda od nefinancijske imovine</t>
  </si>
  <si>
    <t>Manjak primitaka od financijske imovine</t>
  </si>
  <si>
    <r>
      <t>`</t>
    </r>
    <r>
      <rPr>
        <sz val="10"/>
        <rFont val="Arial"/>
        <family val="0"/>
      </rPr>
      <t>196</t>
    </r>
  </si>
  <si>
    <r>
      <t>`</t>
    </r>
    <r>
      <rPr>
        <sz val="10"/>
        <rFont val="Arial"/>
        <family val="0"/>
      </rPr>
      <t>197</t>
    </r>
  </si>
  <si>
    <r>
      <t>`</t>
    </r>
    <r>
      <rPr>
        <sz val="10"/>
        <rFont val="Arial"/>
        <family val="0"/>
      </rPr>
      <t>198</t>
    </r>
  </si>
  <si>
    <r>
      <t>`</t>
    </r>
    <r>
      <rPr>
        <sz val="10"/>
        <rFont val="Arial"/>
        <family val="0"/>
      </rPr>
      <t>199</t>
    </r>
  </si>
  <si>
    <t>DODATAK</t>
  </si>
  <si>
    <r>
      <t>`</t>
    </r>
    <r>
      <rPr>
        <sz val="10"/>
        <rFont val="Arial"/>
        <family val="0"/>
      </rPr>
      <t>192</t>
    </r>
  </si>
  <si>
    <r>
      <t>`</t>
    </r>
    <r>
      <rPr>
        <sz val="10"/>
        <rFont val="Arial"/>
        <family val="0"/>
      </rPr>
      <t>193</t>
    </r>
  </si>
  <si>
    <r>
      <t>`</t>
    </r>
    <r>
      <rPr>
        <sz val="10"/>
        <rFont val="Arial"/>
        <family val="0"/>
      </rPr>
      <t>200</t>
    </r>
  </si>
  <si>
    <r>
      <t>`</t>
    </r>
    <r>
      <rPr>
        <sz val="10"/>
        <rFont val="Arial"/>
        <family val="0"/>
      </rPr>
      <t>201</t>
    </r>
  </si>
  <si>
    <r>
      <t>`</t>
    </r>
    <r>
      <rPr>
        <sz val="10"/>
        <rFont val="Arial"/>
        <family val="0"/>
      </rPr>
      <t>202</t>
    </r>
  </si>
  <si>
    <t>Osobni automobili</t>
  </si>
  <si>
    <t>Potraživanja za kamate na dane zajmove</t>
  </si>
  <si>
    <t>Potraživanja za kamate po vrijednosnim papirima</t>
  </si>
  <si>
    <t>Potraživanja za kamate na oročena sredstva i depozite po viđenju</t>
  </si>
  <si>
    <t>Potraživanja za prihode koje proračuni i proračunski korisnici ostvare obavljanjem poslova na tržištu (vlastiti prihodi)</t>
  </si>
  <si>
    <t>Obveze za kamate za izdane vrijednosne papire</t>
  </si>
  <si>
    <t>Obveze za kamate za primljene zajmove</t>
  </si>
  <si>
    <t>Prihodi koje proračuni i proračunski korisnici ostvare obavljanjem poslova na tržištu (vlastiti prihodi)</t>
  </si>
  <si>
    <t>Obračunati prihodi iz proračuna za financiranje redovne djelatnosti korisnika proračuna</t>
  </si>
  <si>
    <t>Rezerviranja za otplatu zajmova/kredita koji dospjevaju u tekućoj godini</t>
  </si>
  <si>
    <t>Kontrolni zbroj (AOP 192  do AOP 201)</t>
  </si>
  <si>
    <t>na datum 31. prosinca</t>
  </si>
  <si>
    <t>Promjene u vrijednosti i obujmu imovine (AOP 002+018)</t>
  </si>
  <si>
    <t>Promjene u vrijednosti (revalorizacija) imovine (AOP 003+010)</t>
  </si>
  <si>
    <t>Promjene u vrijednosti (revalorizacija) nefinancijske imovine                     (AOP 004+005+006+007+008+009)</t>
  </si>
  <si>
    <t>Neproizvedena dugotrajna imovina</t>
  </si>
  <si>
    <t>Proizvedena dugotrajna imovina</t>
  </si>
  <si>
    <t>Sitni inventar</t>
  </si>
  <si>
    <t>Nefinancijska imovina u pripremi</t>
  </si>
  <si>
    <t>Proizvedena kratkotrajna imovina</t>
  </si>
  <si>
    <t>Promjene u vrijednosti (revalorizacija) financijske imovine                            (AOP 011+012+013+014+015+016+017)</t>
  </si>
  <si>
    <t>Novac u banci i blagajni</t>
  </si>
  <si>
    <t>Depoziti, jamčevni polozi i potraživanja od zaposlenih te za više plaćene poreze i ostalo</t>
  </si>
  <si>
    <t>Izdaci za otplatu glavnice primljenih zajmova</t>
  </si>
  <si>
    <t>200</t>
  </si>
  <si>
    <t>55</t>
  </si>
  <si>
    <t>Naplaćena potraživanja od zaposlenih</t>
  </si>
  <si>
    <t>205</t>
  </si>
  <si>
    <t>Povrati više plaćenih poreza i doprinosa</t>
  </si>
  <si>
    <t>206</t>
  </si>
  <si>
    <t>Naplaćena ostala potraživanja</t>
  </si>
  <si>
    <t>207</t>
  </si>
  <si>
    <t>Naplaćeni čekovi</t>
  </si>
  <si>
    <t>208</t>
  </si>
  <si>
    <t>Naplaćene mjenice</t>
  </si>
  <si>
    <t>209</t>
  </si>
  <si>
    <t>Ostali nespomenuti primici</t>
  </si>
  <si>
    <t>210</t>
  </si>
  <si>
    <t>Ostali izdaci (AOP 212+213+214+215+216+217)</t>
  </si>
  <si>
    <t>211</t>
  </si>
  <si>
    <t>212</t>
  </si>
  <si>
    <t>213</t>
  </si>
  <si>
    <t>Isplate zaposlenima koje nisu izdaci</t>
  </si>
  <si>
    <t>214</t>
  </si>
  <si>
    <t>Iskupljeni čekovi</t>
  </si>
  <si>
    <t>215</t>
  </si>
  <si>
    <t>Iskupljene mjenice</t>
  </si>
  <si>
    <t>216</t>
  </si>
  <si>
    <t>Ostali nespomenuti izdaci</t>
  </si>
  <si>
    <t>217</t>
  </si>
  <si>
    <t>Neto primici iz transakcija na financijskoj imovini i obvezama                                  (AOP 191+202-196-211)</t>
  </si>
  <si>
    <t>218</t>
  </si>
  <si>
    <t>Neto izdaci iz transakcija na financijskoj imovini i obvezama                                       (AOP 196+211-191-202)</t>
  </si>
  <si>
    <t>219</t>
  </si>
  <si>
    <t xml:space="preserve">UKUPNI NETO PRIMICI (AOP 113+189+218-114-190-219) </t>
  </si>
  <si>
    <t>220</t>
  </si>
  <si>
    <t xml:space="preserve">UKUPNI NETO IZDACI (AOP 114+190+219-113-189-218) </t>
  </si>
  <si>
    <t>221</t>
  </si>
  <si>
    <t>11**</t>
  </si>
  <si>
    <t>NOVČANA SREDSTVA NA POČETKU RAZDOBLJA</t>
  </si>
  <si>
    <t>222</t>
  </si>
  <si>
    <t>NOVČANA SREDSTVA NA KRAJU RAZDOBLJA</t>
  </si>
  <si>
    <t>223</t>
  </si>
  <si>
    <t>POVEĆANJE NOVČANIH SREDSTAVA (AOP 223-222)</t>
  </si>
  <si>
    <t>224</t>
  </si>
  <si>
    <t>Porez i prirez na dohodak (AOP 004+005+006+007+008+009-010+011)</t>
  </si>
  <si>
    <t xml:space="preserve">U K U P N O </t>
  </si>
  <si>
    <t>Obrazac: Bilješke</t>
  </si>
  <si>
    <t>JAMSTVA</t>
  </si>
  <si>
    <t>IZNOS</t>
  </si>
  <si>
    <t>Stanje aktivnih jamstava 1.1.2003. godine</t>
  </si>
  <si>
    <t>Protestirana jamstva u tekućoj godini</t>
  </si>
  <si>
    <t>Iznos naplaćen u tekućoj godini po protestiranim jamstvima</t>
  </si>
  <si>
    <t>Izdana jamstva u tekućoj godini</t>
  </si>
  <si>
    <t>Jamstva istekla u tekućoj godini</t>
  </si>
  <si>
    <t>Stanje aktivnih jamstava 31.12.2003. godine</t>
  </si>
  <si>
    <t>Doprinosi za mirovinsko osiguranje (AOP 045+046+047+048)</t>
  </si>
  <si>
    <t>Doprinosi za mirovinsko osiguranje od zaposlenika kod poslodavca</t>
  </si>
  <si>
    <t>Doprinosi za mirovinsko osiguranje koje plaća poslodavac</t>
  </si>
  <si>
    <t>SREDSTVA IZ GRADSKIH I OPĆINSKIH PRORAČUNA</t>
  </si>
  <si>
    <t>Vlastiti izvori i ispravak vlastitih izvora (AOP 169-172)</t>
  </si>
  <si>
    <t>Vlastiti izvori (AOP 170+171)</t>
  </si>
  <si>
    <t>Ispravak vlastitih izvora za obveze (AOP 173+174)</t>
  </si>
  <si>
    <t>Višak/manjak prihoda (ne upisuje se podatak)</t>
  </si>
  <si>
    <t>Višak prihoda (AOP 177+178+179)</t>
  </si>
  <si>
    <t>Višak prihoda poslovanja</t>
  </si>
  <si>
    <t>Višak prihoda od nefinancijske imovine</t>
  </si>
  <si>
    <t>Višak prihoda od financijske imovine</t>
  </si>
  <si>
    <t>Manjak prihoda (AOP 181+182+183)</t>
  </si>
  <si>
    <t>Manjak prihoda poslovanja</t>
  </si>
  <si>
    <r>
      <t>`</t>
    </r>
    <r>
      <rPr>
        <sz val="9"/>
        <rFont val="Arial"/>
        <family val="2"/>
      </rPr>
      <t>292</t>
    </r>
  </si>
  <si>
    <r>
      <t>`</t>
    </r>
    <r>
      <rPr>
        <sz val="9"/>
        <rFont val="Arial"/>
        <family val="2"/>
      </rPr>
      <t>293</t>
    </r>
  </si>
  <si>
    <r>
      <t>`</t>
    </r>
    <r>
      <rPr>
        <sz val="9"/>
        <rFont val="Arial"/>
        <family val="2"/>
      </rPr>
      <t>294</t>
    </r>
  </si>
  <si>
    <r>
      <t>`</t>
    </r>
    <r>
      <rPr>
        <sz val="9"/>
        <rFont val="Arial"/>
        <family val="2"/>
      </rPr>
      <t>295</t>
    </r>
  </si>
  <si>
    <r>
      <t>`</t>
    </r>
    <r>
      <rPr>
        <sz val="9"/>
        <rFont val="Arial"/>
        <family val="2"/>
      </rPr>
      <t>297</t>
    </r>
  </si>
  <si>
    <r>
      <t>`</t>
    </r>
    <r>
      <rPr>
        <sz val="9"/>
        <rFont val="Arial"/>
        <family val="2"/>
      </rPr>
      <t>298</t>
    </r>
  </si>
  <si>
    <r>
      <t>`</t>
    </r>
    <r>
      <rPr>
        <sz val="9"/>
        <rFont val="Arial"/>
        <family val="2"/>
      </rPr>
      <t>299</t>
    </r>
  </si>
  <si>
    <r>
      <t>`</t>
    </r>
    <r>
      <rPr>
        <sz val="9"/>
        <rFont val="Arial"/>
        <family val="2"/>
      </rPr>
      <t>300</t>
    </r>
  </si>
  <si>
    <r>
      <t>`</t>
    </r>
    <r>
      <rPr>
        <sz val="9"/>
        <rFont val="Arial"/>
        <family val="2"/>
      </rPr>
      <t>301</t>
    </r>
  </si>
  <si>
    <r>
      <t>`</t>
    </r>
    <r>
      <rPr>
        <sz val="9"/>
        <rFont val="Arial"/>
        <family val="2"/>
      </rPr>
      <t>302</t>
    </r>
  </si>
  <si>
    <t>Ispravak vrijednosti dionica i udjela u glavnici</t>
  </si>
  <si>
    <t>Potraživanja za poreze</t>
  </si>
  <si>
    <t>Potraživanja za doprinose</t>
  </si>
  <si>
    <t>Potraživanja za prihode od imovine</t>
  </si>
  <si>
    <t>Potraživanja za administrativne pristojbe po posebnim propisima</t>
  </si>
  <si>
    <t>Ispravak vrijednosti potraživanja</t>
  </si>
  <si>
    <t>Potraživanja od prodaje nefinancijske imovine</t>
  </si>
  <si>
    <t xml:space="preserve">Rashodi budućeg razdoblja </t>
  </si>
  <si>
    <t>Nedospjela naplata prihoda</t>
  </si>
  <si>
    <t>Obveze za zaposlene</t>
  </si>
  <si>
    <t>Obveze za materijalne rashode</t>
  </si>
  <si>
    <t>Obveze za financijske rashode</t>
  </si>
  <si>
    <t>Obveze za naknade građanima i kućanstvima</t>
  </si>
  <si>
    <t>Obveze za kazne, penale i naknade šteta</t>
  </si>
  <si>
    <r>
      <t>`</t>
    </r>
    <r>
      <rPr>
        <sz val="9"/>
        <rFont val="Arial"/>
        <family val="2"/>
      </rPr>
      <t>303</t>
    </r>
  </si>
  <si>
    <r>
      <t>`</t>
    </r>
    <r>
      <rPr>
        <sz val="9"/>
        <rFont val="Arial"/>
        <family val="2"/>
      </rPr>
      <t>304</t>
    </r>
  </si>
  <si>
    <r>
      <t>`</t>
    </r>
    <r>
      <rPr>
        <sz val="9"/>
        <rFont val="Arial"/>
        <family val="2"/>
      </rPr>
      <t>305</t>
    </r>
  </si>
  <si>
    <r>
      <t>`</t>
    </r>
    <r>
      <rPr>
        <sz val="9"/>
        <rFont val="Arial"/>
        <family val="2"/>
      </rPr>
      <t>306</t>
    </r>
  </si>
  <si>
    <r>
      <t>`</t>
    </r>
    <r>
      <rPr>
        <sz val="9"/>
        <rFont val="Arial"/>
        <family val="2"/>
      </rPr>
      <t>307</t>
    </r>
  </si>
  <si>
    <r>
      <t>`</t>
    </r>
    <r>
      <rPr>
        <sz val="9"/>
        <rFont val="Arial"/>
        <family val="2"/>
      </rPr>
      <t>308</t>
    </r>
  </si>
  <si>
    <r>
      <t>`</t>
    </r>
    <r>
      <rPr>
        <sz val="9"/>
        <rFont val="Arial"/>
        <family val="2"/>
      </rPr>
      <t>309</t>
    </r>
  </si>
  <si>
    <r>
      <t>`</t>
    </r>
    <r>
      <rPr>
        <sz val="9"/>
        <rFont val="Arial"/>
        <family val="2"/>
      </rPr>
      <t>310</t>
    </r>
  </si>
  <si>
    <r>
      <t>`</t>
    </r>
    <r>
      <rPr>
        <sz val="9"/>
        <rFont val="Arial"/>
        <family val="2"/>
      </rPr>
      <t>311</t>
    </r>
  </si>
  <si>
    <r>
      <t>`</t>
    </r>
    <r>
      <rPr>
        <sz val="9"/>
        <rFont val="Arial"/>
        <family val="2"/>
      </rPr>
      <t>312</t>
    </r>
  </si>
  <si>
    <r>
      <t>`</t>
    </r>
    <r>
      <rPr>
        <sz val="9"/>
        <rFont val="Arial"/>
        <family val="2"/>
      </rPr>
      <t>313</t>
    </r>
  </si>
  <si>
    <r>
      <t>`</t>
    </r>
    <r>
      <rPr>
        <sz val="9"/>
        <rFont val="Arial"/>
        <family val="2"/>
      </rPr>
      <t>314</t>
    </r>
  </si>
  <si>
    <r>
      <t>`</t>
    </r>
    <r>
      <rPr>
        <sz val="9"/>
        <rFont val="Arial"/>
        <family val="2"/>
      </rPr>
      <t>315</t>
    </r>
  </si>
  <si>
    <r>
      <t>`</t>
    </r>
    <r>
      <rPr>
        <sz val="9"/>
        <rFont val="Arial"/>
        <family val="2"/>
      </rPr>
      <t>316</t>
    </r>
  </si>
  <si>
    <r>
      <t>`</t>
    </r>
    <r>
      <rPr>
        <sz val="9"/>
        <rFont val="Arial"/>
        <family val="2"/>
      </rPr>
      <t>317</t>
    </r>
  </si>
  <si>
    <r>
      <t>`</t>
    </r>
    <r>
      <rPr>
        <sz val="9"/>
        <rFont val="Arial"/>
        <family val="2"/>
      </rPr>
      <t>318</t>
    </r>
  </si>
  <si>
    <r>
      <t>`</t>
    </r>
    <r>
      <rPr>
        <sz val="9"/>
        <rFont val="Arial"/>
        <family val="2"/>
      </rPr>
      <t>319</t>
    </r>
  </si>
  <si>
    <r>
      <t>`</t>
    </r>
    <r>
      <rPr>
        <sz val="9"/>
        <rFont val="Arial"/>
        <family val="2"/>
      </rPr>
      <t>320</t>
    </r>
  </si>
  <si>
    <r>
      <t>`</t>
    </r>
    <r>
      <rPr>
        <sz val="9"/>
        <rFont val="Arial"/>
        <family val="2"/>
      </rPr>
      <t>321</t>
    </r>
  </si>
  <si>
    <r>
      <t>`</t>
    </r>
    <r>
      <rPr>
        <sz val="9"/>
        <rFont val="Arial"/>
        <family val="2"/>
      </rPr>
      <t>322</t>
    </r>
  </si>
  <si>
    <r>
      <t>`</t>
    </r>
    <r>
      <rPr>
        <sz val="9"/>
        <rFont val="Arial"/>
        <family val="2"/>
      </rPr>
      <t>323</t>
    </r>
  </si>
  <si>
    <r>
      <t>`</t>
    </r>
    <r>
      <rPr>
        <sz val="9"/>
        <rFont val="Arial"/>
        <family val="2"/>
      </rPr>
      <t>324</t>
    </r>
  </si>
  <si>
    <r>
      <t>`</t>
    </r>
    <r>
      <rPr>
        <sz val="9"/>
        <rFont val="Arial"/>
        <family val="2"/>
      </rPr>
      <t>325</t>
    </r>
  </si>
  <si>
    <r>
      <t>`</t>
    </r>
    <r>
      <rPr>
        <sz val="9"/>
        <rFont val="Arial"/>
        <family val="2"/>
      </rPr>
      <t>326</t>
    </r>
  </si>
  <si>
    <r>
      <t>`</t>
    </r>
    <r>
      <rPr>
        <sz val="9"/>
        <rFont val="Arial"/>
        <family val="2"/>
      </rPr>
      <t>327</t>
    </r>
  </si>
  <si>
    <r>
      <t>`</t>
    </r>
    <r>
      <rPr>
        <sz val="9"/>
        <rFont val="Arial"/>
        <family val="2"/>
      </rPr>
      <t>328</t>
    </r>
  </si>
  <si>
    <r>
      <t>`</t>
    </r>
    <r>
      <rPr>
        <sz val="9"/>
        <rFont val="Arial"/>
        <family val="2"/>
      </rPr>
      <t>329</t>
    </r>
  </si>
  <si>
    <r>
      <t>`</t>
    </r>
    <r>
      <rPr>
        <sz val="9"/>
        <rFont val="Arial"/>
        <family val="2"/>
      </rPr>
      <t>331</t>
    </r>
  </si>
  <si>
    <r>
      <t>`</t>
    </r>
    <r>
      <rPr>
        <sz val="9"/>
        <rFont val="Arial"/>
        <family val="2"/>
      </rPr>
      <t>332</t>
    </r>
  </si>
  <si>
    <r>
      <t>`</t>
    </r>
    <r>
      <rPr>
        <sz val="9"/>
        <rFont val="Arial"/>
        <family val="2"/>
      </rPr>
      <t>333</t>
    </r>
  </si>
  <si>
    <r>
      <t>`</t>
    </r>
    <r>
      <rPr>
        <sz val="9"/>
        <rFont val="Arial"/>
        <family val="2"/>
      </rPr>
      <t>334</t>
    </r>
  </si>
  <si>
    <r>
      <t>`</t>
    </r>
    <r>
      <rPr>
        <sz val="9"/>
        <rFont val="Arial"/>
        <family val="2"/>
      </rPr>
      <t>335</t>
    </r>
  </si>
  <si>
    <r>
      <t>`</t>
    </r>
    <r>
      <rPr>
        <sz val="9"/>
        <rFont val="Arial"/>
        <family val="2"/>
      </rPr>
      <t>337</t>
    </r>
  </si>
  <si>
    <r>
      <t>`</t>
    </r>
    <r>
      <rPr>
        <sz val="9"/>
        <rFont val="Arial"/>
        <family val="2"/>
      </rPr>
      <t>338</t>
    </r>
  </si>
  <si>
    <r>
      <t>`</t>
    </r>
    <r>
      <rPr>
        <sz val="9"/>
        <rFont val="Arial"/>
        <family val="2"/>
      </rPr>
      <t>340</t>
    </r>
  </si>
  <si>
    <t>Vrijednosni papiri</t>
  </si>
  <si>
    <t>Dionice i udjeli u glavnici</t>
  </si>
  <si>
    <t>Potraživanja za prihode poslovanja</t>
  </si>
  <si>
    <t>91512</t>
  </si>
  <si>
    <t>Promjene u obujmu imovine (AOP 019+026)</t>
  </si>
  <si>
    <t>Promjene u obujmu nefinancijske imovine                                                              (AOP 020+021+022+023+024+025)</t>
  </si>
  <si>
    <t xml:space="preserve">Zajmovi </t>
  </si>
  <si>
    <t>Porez na dobit po odbitku na kamate, dividende i udjele u dobiti</t>
  </si>
  <si>
    <t>Porez na dobit po godišnjoj prijavi</t>
  </si>
  <si>
    <t>Povrat poreza na dobit po godišnjoj prijavi</t>
  </si>
  <si>
    <t>Porez na imovinu (AOP 019+020+021+022+023)</t>
  </si>
  <si>
    <t>Stalni porezi na nepokretnu imovinu</t>
  </si>
  <si>
    <t>Porez na nasljedstvai darove</t>
  </si>
  <si>
    <t>Ukupno evidentirane obveze  (1.1.+.1.2.)</t>
  </si>
  <si>
    <t>1.1.</t>
  </si>
  <si>
    <r>
      <t>`</t>
    </r>
    <r>
      <rPr>
        <sz val="9"/>
        <rFont val="Arial"/>
        <family val="2"/>
      </rPr>
      <t>348</t>
    </r>
  </si>
  <si>
    <r>
      <t>`</t>
    </r>
    <r>
      <rPr>
        <sz val="9"/>
        <rFont val="Arial"/>
        <family val="2"/>
      </rPr>
      <t>349</t>
    </r>
  </si>
  <si>
    <r>
      <t>`</t>
    </r>
    <r>
      <rPr>
        <sz val="9"/>
        <rFont val="Arial"/>
        <family val="2"/>
      </rPr>
      <t>352</t>
    </r>
  </si>
  <si>
    <r>
      <t>`</t>
    </r>
    <r>
      <rPr>
        <sz val="9"/>
        <rFont val="Arial"/>
        <family val="2"/>
      </rPr>
      <t>353</t>
    </r>
  </si>
  <si>
    <r>
      <t>`</t>
    </r>
    <r>
      <rPr>
        <sz val="9"/>
        <rFont val="Arial"/>
        <family val="2"/>
      </rPr>
      <t>354</t>
    </r>
  </si>
  <si>
    <r>
      <t>`</t>
    </r>
    <r>
      <rPr>
        <sz val="9"/>
        <rFont val="Arial"/>
        <family val="2"/>
      </rPr>
      <t>359</t>
    </r>
  </si>
  <si>
    <r>
      <t>`</t>
    </r>
    <r>
      <rPr>
        <sz val="9"/>
        <rFont val="Arial"/>
        <family val="2"/>
      </rPr>
      <t>360</t>
    </r>
  </si>
  <si>
    <r>
      <t>`</t>
    </r>
    <r>
      <rPr>
        <sz val="9"/>
        <rFont val="Arial"/>
        <family val="2"/>
      </rPr>
      <t>361</t>
    </r>
  </si>
  <si>
    <r>
      <t>`</t>
    </r>
    <r>
      <rPr>
        <sz val="9"/>
        <rFont val="Arial"/>
        <family val="2"/>
      </rPr>
      <t>364</t>
    </r>
  </si>
  <si>
    <r>
      <t>`</t>
    </r>
    <r>
      <rPr>
        <sz val="9"/>
        <rFont val="Arial"/>
        <family val="2"/>
      </rPr>
      <t>365</t>
    </r>
  </si>
  <si>
    <r>
      <t>`</t>
    </r>
    <r>
      <rPr>
        <sz val="9"/>
        <rFont val="Arial"/>
        <family val="2"/>
      </rPr>
      <t>366</t>
    </r>
  </si>
  <si>
    <r>
      <t>`</t>
    </r>
    <r>
      <rPr>
        <sz val="9"/>
        <rFont val="Arial"/>
        <family val="2"/>
      </rPr>
      <t>367</t>
    </r>
  </si>
  <si>
    <r>
      <t>`</t>
    </r>
    <r>
      <rPr>
        <sz val="9"/>
        <rFont val="Arial"/>
        <family val="2"/>
      </rPr>
      <t>368</t>
    </r>
  </si>
  <si>
    <r>
      <t>`</t>
    </r>
    <r>
      <rPr>
        <sz val="9"/>
        <rFont val="Arial"/>
        <family val="2"/>
      </rPr>
      <t>369</t>
    </r>
  </si>
  <si>
    <r>
      <t>`</t>
    </r>
    <r>
      <rPr>
        <sz val="9"/>
        <rFont val="Arial"/>
        <family val="2"/>
      </rPr>
      <t>370</t>
    </r>
  </si>
  <si>
    <r>
      <t>`</t>
    </r>
    <r>
      <rPr>
        <sz val="9"/>
        <rFont val="Arial"/>
        <family val="2"/>
      </rPr>
      <t>371</t>
    </r>
  </si>
  <si>
    <r>
      <t>`</t>
    </r>
    <r>
      <rPr>
        <sz val="9"/>
        <rFont val="Arial"/>
        <family val="2"/>
      </rPr>
      <t>372</t>
    </r>
  </si>
  <si>
    <r>
      <t>`</t>
    </r>
    <r>
      <rPr>
        <sz val="9"/>
        <rFont val="Arial"/>
        <family val="2"/>
      </rPr>
      <t>373</t>
    </r>
  </si>
  <si>
    <r>
      <t>`</t>
    </r>
    <r>
      <rPr>
        <sz val="9"/>
        <rFont val="Arial"/>
        <family val="2"/>
      </rPr>
      <t>374</t>
    </r>
  </si>
  <si>
    <r>
      <t>`</t>
    </r>
    <r>
      <rPr>
        <sz val="9"/>
        <rFont val="Arial"/>
        <family val="2"/>
      </rPr>
      <t>375</t>
    </r>
  </si>
  <si>
    <r>
      <t>`</t>
    </r>
    <r>
      <rPr>
        <sz val="9"/>
        <rFont val="Arial"/>
        <family val="2"/>
      </rPr>
      <t>376</t>
    </r>
  </si>
  <si>
    <t>Porez na kapitalne i financijske transakcije</t>
  </si>
  <si>
    <t>Povremeni porez na imovinu</t>
  </si>
  <si>
    <t>Ostali stalni porez na imovinu</t>
  </si>
  <si>
    <t>Porezi na robu i usluge (AOP 025+026+027+028+029+030)</t>
  </si>
  <si>
    <t>Porez na dodanu vrijednost</t>
  </si>
  <si>
    <t>Porez na promet</t>
  </si>
  <si>
    <t>Trošarine</t>
  </si>
  <si>
    <t>Porezi i naknade od igara na sreću i zabavnih igara</t>
  </si>
  <si>
    <t>Porez na korištenje dobara ili izvođenje aktivnosti</t>
  </si>
  <si>
    <t>Ostali porezi na robu i usluge</t>
  </si>
  <si>
    <t>Porezi na međunarodnu trgovinu i transakcije (AOP 032+033)</t>
  </si>
  <si>
    <t>Carine i carinske pristojbe</t>
  </si>
  <si>
    <t>Ostali porezi na međunarodnu trgovinu i transakcije</t>
  </si>
  <si>
    <t>Ostali prihodi od poreza (AOP 035+036+037)</t>
  </si>
  <si>
    <t>Ostali prihodi od porezakoje plaćaju pravne osobe</t>
  </si>
  <si>
    <t>Ostali prihodi od poreza koje plaćaju fizičke osobe</t>
  </si>
  <si>
    <t>Ostali neraspoređeni prihodi od poreza</t>
  </si>
  <si>
    <r>
      <t>`</t>
    </r>
    <r>
      <rPr>
        <b/>
        <sz val="9"/>
        <rFont val="Arial"/>
        <family val="2"/>
      </rPr>
      <t>038</t>
    </r>
  </si>
  <si>
    <t>Doprinosi (AOP 039+044+049)</t>
  </si>
  <si>
    <t>VIŠAK/              MANJAK PRIHODA       (6-10)</t>
  </si>
  <si>
    <t>N A Z I V    P O S L A</t>
  </si>
  <si>
    <t>UKUPNO</t>
  </si>
  <si>
    <t>Doznačeno u proračun</t>
  </si>
  <si>
    <t>Doznačeno iz proračuna</t>
  </si>
  <si>
    <t>RASPOLOŽIVO (3-4+5)</t>
  </si>
  <si>
    <t>Rashodi obavljanja posla</t>
  </si>
  <si>
    <t>Rashodi poslovanja</t>
  </si>
  <si>
    <t>Rashodi za nabavu imovine</t>
  </si>
  <si>
    <t>RASHODI UKUPNO (7+8+9)</t>
  </si>
  <si>
    <t>OSNOVNI POSLOVI VLASTITE DJELATNOSTI</t>
  </si>
  <si>
    <t>OSTALI POSLOVI VLASTITE DJELATNOSTI</t>
  </si>
  <si>
    <t>Ostala nematerijalna imovina</t>
  </si>
  <si>
    <r>
      <t>`</t>
    </r>
    <r>
      <rPr>
        <b/>
        <sz val="9"/>
        <rFont val="Arial"/>
        <family val="2"/>
      </rPr>
      <t>242</t>
    </r>
  </si>
  <si>
    <t>Dani zajmovi i primljene otplate</t>
  </si>
  <si>
    <t>Naziv pravne osobe</t>
  </si>
  <si>
    <t>Stanje zajma 1.1.</t>
  </si>
  <si>
    <t>Primljene otplate glavnice</t>
  </si>
  <si>
    <t>Dani zajmovi u tekućoj godini</t>
  </si>
  <si>
    <t>Stanje zajma 31.12.</t>
  </si>
  <si>
    <t>Revalorizacija/tečajne razlike u tekućoj godini</t>
  </si>
  <si>
    <t>Datum izdavanja i dospjeća zajma</t>
  </si>
  <si>
    <t>A1. Tuzemni kratkoročni zajmovi</t>
  </si>
  <si>
    <t>UKUPNO POD A1.</t>
  </si>
  <si>
    <t>A2. Tuzemni dugoročni zajmovi</t>
  </si>
  <si>
    <t>UKUPNO POD A2.</t>
  </si>
  <si>
    <t>B1. Inozemni kratkoročni zajmovi</t>
  </si>
  <si>
    <t>UKUPNO POD B1.</t>
  </si>
  <si>
    <t>B2.Inozemni dugoročni zajmovi</t>
  </si>
  <si>
    <t>UKUPNO POD B2.</t>
  </si>
  <si>
    <t>SVEUKUPNO</t>
  </si>
  <si>
    <t>NAPOMENA:</t>
  </si>
  <si>
    <t>Zbroj dani zajmovi u tekućoj godini maora biti jednak AOP 421 kolona 7 obrazac PR-RAS</t>
  </si>
  <si>
    <t>PRIMLJENI ZAJMOVI I OTPLATA</t>
  </si>
  <si>
    <t>Otplate glavnice</t>
  </si>
  <si>
    <t>Primljeni zajmovi u tekućoj godini</t>
  </si>
  <si>
    <t>Datum primanja i dospjeća zajma</t>
  </si>
  <si>
    <t>UKUPNO POD C1.</t>
  </si>
  <si>
    <t>Prihodi od financijske imovine (AOP 067+068+069+070+071+072+073+074)</t>
  </si>
  <si>
    <t>Prihodi od kamata za dane zajmove</t>
  </si>
  <si>
    <t>Prihodi od kamata po vrijednosnim papirima</t>
  </si>
  <si>
    <t>Kamate na oročena sredstva i depozite po viđenju</t>
  </si>
  <si>
    <t>Prihodi od zateznih kamata</t>
  </si>
  <si>
    <t>Prihodi od pozitivnih tečajnih kamata</t>
  </si>
  <si>
    <t>Prihodi od dividendi</t>
  </si>
  <si>
    <t>Prihodi od dobiti poduzeća, banaka i ostalih financijskih institucija po posebnim propisima</t>
  </si>
  <si>
    <t>Ostali prihodi od financijske imovine</t>
  </si>
  <si>
    <t>Prihodi od nefinancijske imovine (AOP 076+077+078+079)</t>
  </si>
  <si>
    <t>Naknade za koncesije</t>
  </si>
  <si>
    <t>Prihodi od zakupnina i iznajmljivanje imovine</t>
  </si>
  <si>
    <t>Ostali prihodi od nefinancijske imovine</t>
  </si>
  <si>
    <t>Naknade za ceste</t>
  </si>
  <si>
    <t>Prihodi od administrativnih pristojbi i po posebnim propisima (AOP 081+086)</t>
  </si>
  <si>
    <r>
      <t>`</t>
    </r>
    <r>
      <rPr>
        <b/>
        <sz val="9"/>
        <rFont val="Arial"/>
        <family val="2"/>
      </rPr>
      <t>080</t>
    </r>
  </si>
  <si>
    <t>Administrativne (upravne) pristojbe (AOP 082+083+084+085)</t>
  </si>
  <si>
    <t>Državne upravne i sudske pristojbe</t>
  </si>
  <si>
    <t>Županijske, gradske i općinske pristojbe i naknade</t>
  </si>
  <si>
    <t>Ostale upravne pristojbe</t>
  </si>
  <si>
    <t>Ostale pristojbe</t>
  </si>
  <si>
    <t>Prihodi po posebnim propisima (AOP 087+088+089+090+091+092)</t>
  </si>
  <si>
    <t>Prihodi državne uprave</t>
  </si>
  <si>
    <t>Prihodi vodouprave</t>
  </si>
  <si>
    <t>Komunalni doprinosi i druge naknade utvrđene posebnim zakonom</t>
  </si>
  <si>
    <t>Doprinosi za šume</t>
  </si>
  <si>
    <t>Mjesni samodoprinosi</t>
  </si>
  <si>
    <t>Ostali nespomenuti prihodi</t>
  </si>
  <si>
    <t>Ostali prihodi (AOP 094+098+106+109)</t>
  </si>
  <si>
    <r>
      <t>`</t>
    </r>
    <r>
      <rPr>
        <b/>
        <sz val="9"/>
        <rFont val="Arial"/>
        <family val="2"/>
      </rPr>
      <t>093</t>
    </r>
  </si>
  <si>
    <t>Prihodi koje proračuni i proračunski korisnici ostvare obavljanjem poslova na tržištu (vlastiti prihodi) (AOP 095+096-097)</t>
  </si>
  <si>
    <t>Prihodi od obavljanja osnovnih poslova vlastite djelatnosti</t>
  </si>
  <si>
    <t>Prihodi od obavljanja ostalih poslova vlastite djelatnosti</t>
  </si>
  <si>
    <t>Prihodi od vlastite djelatnosti uplaćeni u proračun</t>
  </si>
  <si>
    <t>Kazne (AOP 099+100+101+102+103+104+105)</t>
  </si>
  <si>
    <t>Carinske kazne</t>
  </si>
  <si>
    <t>Prihodi od prodaje proizvedene kratkotrajne imovine (AOP 279)</t>
  </si>
  <si>
    <t>Prihodi od prodaje zaliha (AOP 280)</t>
  </si>
  <si>
    <t>Strateške zalihe</t>
  </si>
  <si>
    <r>
      <t>`</t>
    </r>
    <r>
      <rPr>
        <b/>
        <sz val="9"/>
        <rFont val="Arial"/>
        <family val="2"/>
      </rPr>
      <t>281</t>
    </r>
  </si>
  <si>
    <t>Rashodi za nabavu neproizvedene imovine (AOP 283+287+294)</t>
  </si>
  <si>
    <t>Materijalna imovina - prirodna bogatstva (AOP 284+285+286)</t>
  </si>
  <si>
    <t>Ostala prirodna materijalna imovina</t>
  </si>
  <si>
    <t>Nematerijalna imovina (AOP 288+289+290+291+292+293)</t>
  </si>
  <si>
    <t>Predujmovi za nabavu neproizvedene imovine (AOP 295)</t>
  </si>
  <si>
    <t xml:space="preserve">Predujmovi za nabavu neproizvedene imovine </t>
  </si>
  <si>
    <t>Prihodi od prodaje građevinskih objekata (AOP 244+245+246+247)</t>
  </si>
  <si>
    <t>Rashodi za nabavu proizvedene dugotrajne imovine (AOP 297+302+310+315+320+323)</t>
  </si>
  <si>
    <r>
      <t>`</t>
    </r>
    <r>
      <rPr>
        <b/>
        <sz val="9"/>
        <rFont val="Arial"/>
        <family val="2"/>
      </rPr>
      <t>296</t>
    </r>
  </si>
  <si>
    <t>Građevinski objekti (AOP 298+299+300+301)</t>
  </si>
  <si>
    <t>Snambeni objekti</t>
  </si>
  <si>
    <t>Postrojenja i oprema (AOP 303+304+305+306+307+308+309)</t>
  </si>
  <si>
    <t>Prijevozna sredstva (AOP 311+312+313+314)</t>
  </si>
  <si>
    <t>Prijevozna sredstva u pomorskom i riječnom prometu</t>
  </si>
  <si>
    <t>Knjige, umjetnička djela i ostale izložbene vrijednosti (AOP 316+317+318+319)</t>
  </si>
  <si>
    <t>Višegodišnji nasadi i osnovno stado (AOP 321+322)</t>
  </si>
  <si>
    <t xml:space="preserve">Višegodišnji nasadi </t>
  </si>
  <si>
    <t>Nematerijalna imovina (AOP 324+325+326+327)</t>
  </si>
  <si>
    <t>Ulaganja u računalne programe</t>
  </si>
  <si>
    <t>Predujmovi za nabavu proizvedene dugotrajne imovine (AOP 329)</t>
  </si>
  <si>
    <t xml:space="preserve">Predujmovi za nabavu proizvedene dugotrajne imovine </t>
  </si>
  <si>
    <t>Rashodi za nabavu plemenitih metala i ostalih pohranjenih vrijednosti (AOP 331+334)</t>
  </si>
  <si>
    <r>
      <t>`</t>
    </r>
    <r>
      <rPr>
        <b/>
        <sz val="9"/>
        <rFont val="Arial"/>
        <family val="2"/>
      </rPr>
      <t>330</t>
    </r>
  </si>
  <si>
    <t>Plemeniti metali i ostale pohranjene vrijednosti (AOP 332+333)</t>
  </si>
  <si>
    <t>Predujmovi za nabavu plemenitih metala, umjetničkih i znanstvenih djela i ostalih vrijednosti</t>
  </si>
  <si>
    <t>Rashodi za nabavu proizvedene kratkotrajne imovine (AOP337)</t>
  </si>
  <si>
    <r>
      <t>`</t>
    </r>
    <r>
      <rPr>
        <b/>
        <sz val="9"/>
        <rFont val="Arial"/>
        <family val="2"/>
      </rPr>
      <t>336</t>
    </r>
  </si>
  <si>
    <t>Rashodi za nabavu zaliha (AOP 338)</t>
  </si>
  <si>
    <t>Rashodi za dodatna ulaganja na nefinancijskoj imovini (AOP 340+342+344+346+348)</t>
  </si>
  <si>
    <r>
      <t>`</t>
    </r>
    <r>
      <rPr>
        <b/>
        <sz val="9"/>
        <rFont val="Arial"/>
        <family val="2"/>
      </rPr>
      <t>339</t>
    </r>
  </si>
  <si>
    <t>Opcije i druge financijski derivati - inozemni</t>
  </si>
  <si>
    <t>Izdaci za ostale vrijednosne papire (AOP 450+451)</t>
  </si>
  <si>
    <t>Ostali tuzemni vrijednosni papiri</t>
  </si>
  <si>
    <t>Ostali inozemni vrijednosni papiri</t>
  </si>
  <si>
    <r>
      <t>`</t>
    </r>
    <r>
      <rPr>
        <b/>
        <sz val="9"/>
        <rFont val="Arial"/>
        <family val="2"/>
      </rPr>
      <t>452</t>
    </r>
  </si>
  <si>
    <t>Izdaci za dionice i udjele u glavnici (AOP 453+455+457+460)</t>
  </si>
  <si>
    <t>Dionice i udjeli u glavnici banaka i ostalih financijskih banaka u javnom sektoru (AOP 454)</t>
  </si>
  <si>
    <t xml:space="preserve">Dionice i udjeli u glavnici banaka i ostalih financijskih banaka u javnom sektoru </t>
  </si>
  <si>
    <t>Dionice i udjeli u glavnici trgovačkih društava u javnom sektoru (AOP 456)</t>
  </si>
  <si>
    <t xml:space="preserve">Dionice i udjeli u glavnici trgovačkih društava u javnom sektoru </t>
  </si>
  <si>
    <t>Dionice i udjeli u glavnici banaka i ostalih financijskih institucija izvan javnog sektora (AOP 458+459)</t>
  </si>
  <si>
    <t xml:space="preserve">Dionice i udjeli u glavnici tuzemnih banaka i ostalih financijskih institucija izvan javnog sektora </t>
  </si>
  <si>
    <t>Dionice i udjeli u glavnici inozemnih banaka i ostalih financijskih institucija (AOP 461+462)</t>
  </si>
  <si>
    <t xml:space="preserve">Dionice i udjeli u glavnici inozemnih trgovačkih društava </t>
  </si>
  <si>
    <r>
      <t>`</t>
    </r>
    <r>
      <rPr>
        <b/>
        <sz val="9"/>
        <rFont val="Arial"/>
        <family val="2"/>
      </rPr>
      <t>463</t>
    </r>
  </si>
  <si>
    <t>Izdaci za otplatu glavnice primljenih zajmova (AOP 464+468+470+472+475)</t>
  </si>
  <si>
    <t>Otplata glavnice primljenih zajmova od drugih razina vlasti, inozemnih vlada i međunarodnih organizacija (AOP 465+466+467)</t>
  </si>
  <si>
    <t>Otplata glavnice primljenih zajmova od drugih razina vlasti</t>
  </si>
  <si>
    <t>Pomoći inozemnim vladama (AOP 181+182)</t>
  </si>
  <si>
    <t>Tekuće pomoći inozemnim vladama</t>
  </si>
  <si>
    <t>Kapitalne pomoći inozemnim vladama</t>
  </si>
  <si>
    <t>Pomoći međunarodnim organizacijama (AOP 184+185)</t>
  </si>
  <si>
    <t>Tekuće pomoći međunarodnim organizacijama</t>
  </si>
  <si>
    <t>Kapitalne pomoći međunarodnim organizacijama</t>
  </si>
  <si>
    <t>Pomoći unutar opće države (AOP 187+188)</t>
  </si>
  <si>
    <t>Tekuće pomoći unutar opće države</t>
  </si>
  <si>
    <t>Kapitalne pomoći unutar opće države</t>
  </si>
  <si>
    <t>0941</t>
  </si>
  <si>
    <t>Prvi stupanj visoke naobrazbe</t>
  </si>
  <si>
    <t>0942</t>
  </si>
  <si>
    <t>Drugi stupanj visoke naobrazbe</t>
  </si>
  <si>
    <t>Obrazovanje koje se ne može definirati po stupnju</t>
  </si>
  <si>
    <t>Dodatne usluge u obrazovanju</t>
  </si>
  <si>
    <t>Istraživanje i razvoj obrazovanja</t>
  </si>
  <si>
    <t>Usluge obrazovanja koje nisu drugdje svrstane</t>
  </si>
  <si>
    <t>10</t>
  </si>
  <si>
    <t>Socijalna zaštita                                                                             (AOP 126+129+130+131+132+133+134+135+136)</t>
  </si>
  <si>
    <t>Bolest i invaliditet (AOP 127+128)</t>
  </si>
  <si>
    <t>1011</t>
  </si>
  <si>
    <t>Bolest</t>
  </si>
  <si>
    <t>1012</t>
  </si>
  <si>
    <t>Invaliditet</t>
  </si>
  <si>
    <t>Starost</t>
  </si>
  <si>
    <t>Sljednici</t>
  </si>
  <si>
    <t>Obitelj i djeca</t>
  </si>
  <si>
    <t>Nezaposlenost</t>
  </si>
  <si>
    <t>Stanovanje</t>
  </si>
  <si>
    <t>Socijalna pomoć stanovništvu koje nije obuhvaćeno redovnim socijalnim programima</t>
  </si>
  <si>
    <t>Istraživanje i razvoj socijalne zaštite</t>
  </si>
  <si>
    <t>Srednjoškolsko  obrazovanje (AOP 115+116)</t>
  </si>
  <si>
    <t>0921</t>
  </si>
  <si>
    <t>Niže srednjoškolsko obrazovanje</t>
  </si>
  <si>
    <t>0922</t>
  </si>
  <si>
    <t>Više srednjoškolsko obrazovanje</t>
  </si>
  <si>
    <t>Poslije srednjoškolsko, ali ne visoko obrazovanje</t>
  </si>
  <si>
    <t>Visoka naobrazba (AOP 119+120)</t>
  </si>
  <si>
    <r>
      <t>`</t>
    </r>
    <r>
      <rPr>
        <sz val="10"/>
        <rFont val="Arial"/>
        <family val="0"/>
      </rPr>
      <t>131</t>
    </r>
  </si>
  <si>
    <r>
      <t>`</t>
    </r>
    <r>
      <rPr>
        <sz val="10"/>
        <rFont val="Arial"/>
        <family val="0"/>
      </rPr>
      <t>132</t>
    </r>
  </si>
  <si>
    <r>
      <t>`</t>
    </r>
    <r>
      <rPr>
        <sz val="10"/>
        <rFont val="Arial"/>
        <family val="0"/>
      </rPr>
      <t>141</t>
    </r>
  </si>
  <si>
    <r>
      <t>`</t>
    </r>
    <r>
      <rPr>
        <sz val="10"/>
        <rFont val="Arial"/>
        <family val="0"/>
      </rPr>
      <t>142</t>
    </r>
  </si>
  <si>
    <r>
      <t>`</t>
    </r>
    <r>
      <rPr>
        <sz val="10"/>
        <rFont val="Arial"/>
        <family val="0"/>
      </rPr>
      <t>157</t>
    </r>
  </si>
  <si>
    <r>
      <t>Napomena</t>
    </r>
    <r>
      <rPr>
        <sz val="8"/>
        <rFont val="Times New Roman"/>
        <family val="1"/>
      </rPr>
      <t>: prema funkcijskoj klasifikaciji razvrstavaju se rashodi poslovanja (razred 3) i rashodi za nabavu nefinancijske imovine (razred 4)</t>
    </r>
  </si>
  <si>
    <t>Obrazac: P-VRIO</t>
  </si>
  <si>
    <t>Promjene u vrijednosti i obujmu imovine i obveza</t>
  </si>
  <si>
    <t>Iznos povećanja</t>
  </si>
  <si>
    <t>Iznos smanjenja</t>
  </si>
  <si>
    <t>Osoba za kontaktiranje</t>
  </si>
  <si>
    <t>Kapitalne pomoći poljoprivrednicima, obrtnicima, malim i srednjim poduzetnicima</t>
  </si>
  <si>
    <t>Stanje zaliha proizvodnje i gotovih proizvoda na početku razdoblja</t>
  </si>
  <si>
    <t>Stanje zaliha proizvodnje i gotovih proizvoda na kraju razdoblja</t>
  </si>
  <si>
    <t>Povećanje zaliha proizvodnje i gotovih proizvoda (AOP 219-218)</t>
  </si>
  <si>
    <t>Smanjenje zaliha proizvodnje i gotovih proizvoda (AOP 218-219)</t>
  </si>
  <si>
    <t>Ukupni rashodi poslovanja (AOP 113-220 ili 113+221)</t>
  </si>
  <si>
    <t>VIŠAK PRIHODA POSLOVANJA (AOP 001-222)</t>
  </si>
  <si>
    <t>Kamate za izdane mjenice</t>
  </si>
  <si>
    <t>Kamate za izdane obveznice</t>
  </si>
  <si>
    <t>Kamate za ostale vrijednosne papire</t>
  </si>
  <si>
    <t>Kamate za primljene zajmove (AOP 161+162+163+164+165)</t>
  </si>
  <si>
    <t>Kamate za primljene zajmove od drugih razina vlasti, inozemnih vlada i međunarodnih organizacija</t>
  </si>
  <si>
    <t>Kamate za primljene zajmove od banaka i ostalih financijskih institucija u javnom  sektoru</t>
  </si>
  <si>
    <t>Kamate za primeljne zajmove od banaka i ostalih financijskih institucija izvan javnog sektora</t>
  </si>
  <si>
    <t>Kamate za primeljne zajmove od ostalih trgovačkih društva</t>
  </si>
  <si>
    <t>Kamate za odobrene, a nerealizirane zajmove</t>
  </si>
  <si>
    <t>Ostali financijski rashodi (AOP 167+168+169+170)</t>
  </si>
  <si>
    <t>Bankarske usluge i usluge platnog prometa</t>
  </si>
  <si>
    <t>Negativne tečajne razlike i valutna klauzula</t>
  </si>
  <si>
    <t>Zatezne kamete</t>
  </si>
  <si>
    <t>Ostali nespomenuti financijski rashodi</t>
  </si>
  <si>
    <t>Subvencije (AOP 172+175)</t>
  </si>
  <si>
    <r>
      <t>`</t>
    </r>
    <r>
      <rPr>
        <b/>
        <sz val="9"/>
        <rFont val="Arial"/>
        <family val="2"/>
      </rPr>
      <t>171</t>
    </r>
  </si>
  <si>
    <r>
      <t>`</t>
    </r>
    <r>
      <rPr>
        <sz val="10"/>
        <rFont val="Arial"/>
        <family val="0"/>
      </rPr>
      <t>022 02922</t>
    </r>
  </si>
  <si>
    <r>
      <t>`</t>
    </r>
    <r>
      <rPr>
        <sz val="10"/>
        <rFont val="Arial"/>
        <family val="0"/>
      </rPr>
      <t>023 02923</t>
    </r>
  </si>
  <si>
    <r>
      <t>`</t>
    </r>
    <r>
      <rPr>
        <sz val="10"/>
        <rFont val="Arial"/>
        <family val="0"/>
      </rPr>
      <t>024 02924</t>
    </r>
  </si>
  <si>
    <r>
      <t>`</t>
    </r>
    <r>
      <rPr>
        <sz val="10"/>
        <rFont val="Arial"/>
        <family val="0"/>
      </rPr>
      <t>025 02925</t>
    </r>
  </si>
  <si>
    <r>
      <t>`</t>
    </r>
    <r>
      <rPr>
        <sz val="10"/>
        <rFont val="Arial"/>
        <family val="0"/>
      </rPr>
      <t>026 02926</t>
    </r>
  </si>
  <si>
    <r>
      <t>`</t>
    </r>
    <r>
      <rPr>
        <sz val="10"/>
        <rFont val="Arial"/>
        <family val="0"/>
      </rPr>
      <t>018</t>
    </r>
  </si>
  <si>
    <r>
      <t>`</t>
    </r>
    <r>
      <rPr>
        <sz val="10"/>
        <rFont val="Arial"/>
        <family val="0"/>
      </rPr>
      <t>019</t>
    </r>
  </si>
  <si>
    <r>
      <t>`</t>
    </r>
    <r>
      <rPr>
        <sz val="10"/>
        <rFont val="Arial"/>
        <family val="0"/>
      </rPr>
      <t>020</t>
    </r>
  </si>
  <si>
    <r>
      <t>`</t>
    </r>
    <r>
      <rPr>
        <sz val="10"/>
        <rFont val="Arial"/>
        <family val="0"/>
      </rPr>
      <t>021</t>
    </r>
  </si>
  <si>
    <r>
      <t>`</t>
    </r>
    <r>
      <rPr>
        <sz val="10"/>
        <rFont val="Arial"/>
        <family val="0"/>
      </rPr>
      <t>023</t>
    </r>
  </si>
  <si>
    <r>
      <t>`</t>
    </r>
    <r>
      <rPr>
        <sz val="10"/>
        <rFont val="Arial"/>
        <family val="0"/>
      </rPr>
      <t>024</t>
    </r>
  </si>
  <si>
    <r>
      <t>`</t>
    </r>
    <r>
      <rPr>
        <sz val="10"/>
        <rFont val="Arial"/>
        <family val="0"/>
      </rPr>
      <t>026</t>
    </r>
  </si>
  <si>
    <r>
      <t>`</t>
    </r>
    <r>
      <rPr>
        <sz val="10"/>
        <rFont val="Arial"/>
        <family val="0"/>
      </rPr>
      <t>027</t>
    </r>
  </si>
  <si>
    <r>
      <t>`</t>
    </r>
    <r>
      <rPr>
        <sz val="10"/>
        <rFont val="Arial"/>
        <family val="0"/>
      </rPr>
      <t>028</t>
    </r>
  </si>
  <si>
    <r>
      <t>`</t>
    </r>
    <r>
      <rPr>
        <sz val="10"/>
        <rFont val="Arial"/>
        <family val="0"/>
      </rPr>
      <t>030</t>
    </r>
  </si>
  <si>
    <r>
      <t>`</t>
    </r>
    <r>
      <rPr>
        <sz val="10"/>
        <rFont val="Arial"/>
        <family val="0"/>
      </rPr>
      <t>031</t>
    </r>
  </si>
  <si>
    <r>
      <t>`</t>
    </r>
    <r>
      <rPr>
        <sz val="10"/>
        <rFont val="Arial"/>
        <family val="0"/>
      </rPr>
      <t>032</t>
    </r>
  </si>
  <si>
    <r>
      <t>`</t>
    </r>
    <r>
      <rPr>
        <sz val="10"/>
        <rFont val="Arial"/>
        <family val="0"/>
      </rPr>
      <t>033</t>
    </r>
  </si>
  <si>
    <r>
      <t>`</t>
    </r>
    <r>
      <rPr>
        <sz val="10"/>
        <rFont val="Arial"/>
        <family val="0"/>
      </rPr>
      <t>034</t>
    </r>
  </si>
  <si>
    <r>
      <t>`</t>
    </r>
    <r>
      <rPr>
        <sz val="10"/>
        <rFont val="Arial"/>
        <family val="0"/>
      </rPr>
      <t>036</t>
    </r>
  </si>
  <si>
    <r>
      <t>`</t>
    </r>
    <r>
      <rPr>
        <sz val="10"/>
        <rFont val="Arial"/>
        <family val="0"/>
      </rPr>
      <t>037</t>
    </r>
  </si>
  <si>
    <r>
      <t>`</t>
    </r>
    <r>
      <rPr>
        <sz val="10"/>
        <rFont val="Arial"/>
        <family val="0"/>
      </rPr>
      <t>038</t>
    </r>
  </si>
  <si>
    <r>
      <t>`</t>
    </r>
    <r>
      <rPr>
        <sz val="10"/>
        <rFont val="Arial"/>
        <family val="0"/>
      </rPr>
      <t>040</t>
    </r>
  </si>
  <si>
    <r>
      <t>`</t>
    </r>
    <r>
      <rPr>
        <sz val="10"/>
        <rFont val="Arial"/>
        <family val="0"/>
      </rPr>
      <t>041</t>
    </r>
  </si>
  <si>
    <r>
      <t>`</t>
    </r>
    <r>
      <rPr>
        <sz val="10"/>
        <rFont val="Arial"/>
        <family val="0"/>
      </rPr>
      <t>042</t>
    </r>
  </si>
  <si>
    <r>
      <t>`</t>
    </r>
    <r>
      <rPr>
        <sz val="10"/>
        <rFont val="Arial"/>
        <family val="0"/>
      </rPr>
      <t>043</t>
    </r>
  </si>
  <si>
    <r>
      <t>`</t>
    </r>
    <r>
      <rPr>
        <sz val="10"/>
        <rFont val="Arial"/>
        <family val="0"/>
      </rPr>
      <t>044</t>
    </r>
  </si>
  <si>
    <r>
      <t>`</t>
    </r>
    <r>
      <rPr>
        <sz val="10"/>
        <rFont val="Arial"/>
        <family val="0"/>
      </rPr>
      <t>048</t>
    </r>
  </si>
  <si>
    <r>
      <t>`</t>
    </r>
    <r>
      <rPr>
        <sz val="10"/>
        <rFont val="Arial"/>
        <family val="0"/>
      </rPr>
      <t>049</t>
    </r>
  </si>
  <si>
    <r>
      <t>`</t>
    </r>
    <r>
      <rPr>
        <sz val="10"/>
        <rFont val="Arial"/>
        <family val="0"/>
      </rPr>
      <t>050</t>
    </r>
  </si>
  <si>
    <r>
      <t>`</t>
    </r>
    <r>
      <rPr>
        <sz val="10"/>
        <rFont val="Arial"/>
        <family val="0"/>
      </rPr>
      <t>052</t>
    </r>
  </si>
  <si>
    <r>
      <t>`</t>
    </r>
    <r>
      <rPr>
        <sz val="10"/>
        <rFont val="Arial"/>
        <family val="0"/>
      </rPr>
      <t>053</t>
    </r>
  </si>
  <si>
    <r>
      <t>`</t>
    </r>
    <r>
      <rPr>
        <sz val="10"/>
        <rFont val="Arial"/>
        <family val="0"/>
      </rPr>
      <t>054</t>
    </r>
  </si>
  <si>
    <r>
      <t>`</t>
    </r>
    <r>
      <rPr>
        <sz val="10"/>
        <rFont val="Arial"/>
        <family val="0"/>
      </rPr>
      <t>055</t>
    </r>
  </si>
  <si>
    <r>
      <t>`</t>
    </r>
    <r>
      <rPr>
        <sz val="10"/>
        <rFont val="Arial"/>
        <family val="0"/>
      </rPr>
      <t>056</t>
    </r>
  </si>
  <si>
    <r>
      <t>`</t>
    </r>
    <r>
      <rPr>
        <sz val="10"/>
        <rFont val="Arial"/>
        <family val="0"/>
      </rPr>
      <t>057</t>
    </r>
  </si>
  <si>
    <r>
      <t>`</t>
    </r>
    <r>
      <rPr>
        <sz val="10"/>
        <rFont val="Arial"/>
        <family val="0"/>
      </rPr>
      <t>059</t>
    </r>
  </si>
  <si>
    <r>
      <t>`</t>
    </r>
    <r>
      <rPr>
        <sz val="10"/>
        <rFont val="Arial"/>
        <family val="0"/>
      </rPr>
      <t>060</t>
    </r>
  </si>
  <si>
    <r>
      <t>`</t>
    </r>
    <r>
      <rPr>
        <sz val="10"/>
        <rFont val="Arial"/>
        <family val="0"/>
      </rPr>
      <t>061</t>
    </r>
  </si>
  <si>
    <r>
      <t>`</t>
    </r>
    <r>
      <rPr>
        <sz val="10"/>
        <rFont val="Arial"/>
        <family val="0"/>
      </rPr>
      <t>064</t>
    </r>
  </si>
  <si>
    <r>
      <t>`</t>
    </r>
    <r>
      <rPr>
        <sz val="10"/>
        <rFont val="Arial"/>
        <family val="0"/>
      </rPr>
      <t>065</t>
    </r>
  </si>
  <si>
    <r>
      <t>`</t>
    </r>
    <r>
      <rPr>
        <sz val="10"/>
        <rFont val="Arial"/>
        <family val="0"/>
      </rPr>
      <t>066</t>
    </r>
  </si>
  <si>
    <r>
      <t>`</t>
    </r>
    <r>
      <rPr>
        <sz val="10"/>
        <rFont val="Arial"/>
        <family val="0"/>
      </rPr>
      <t>067</t>
    </r>
  </si>
  <si>
    <r>
      <t>`</t>
    </r>
    <r>
      <rPr>
        <sz val="10"/>
        <rFont val="Arial"/>
        <family val="0"/>
      </rPr>
      <t>069</t>
    </r>
  </si>
  <si>
    <r>
      <t>`</t>
    </r>
    <r>
      <rPr>
        <sz val="10"/>
        <rFont val="Arial"/>
        <family val="0"/>
      </rPr>
      <t>070</t>
    </r>
  </si>
  <si>
    <r>
      <t>`</t>
    </r>
    <r>
      <rPr>
        <sz val="10"/>
        <rFont val="Arial"/>
        <family val="0"/>
      </rPr>
      <t>071</t>
    </r>
  </si>
  <si>
    <r>
      <t>`</t>
    </r>
    <r>
      <rPr>
        <sz val="10"/>
        <rFont val="Arial"/>
        <family val="0"/>
      </rPr>
      <t>072</t>
    </r>
  </si>
  <si>
    <r>
      <t>`</t>
    </r>
    <r>
      <rPr>
        <sz val="10"/>
        <rFont val="Arial"/>
        <family val="0"/>
      </rPr>
      <t>073</t>
    </r>
  </si>
  <si>
    <r>
      <t>`</t>
    </r>
    <r>
      <rPr>
        <sz val="10"/>
        <rFont val="Arial"/>
        <family val="0"/>
      </rPr>
      <t>075</t>
    </r>
  </si>
  <si>
    <r>
      <t>`</t>
    </r>
    <r>
      <rPr>
        <sz val="10"/>
        <rFont val="Arial"/>
        <family val="0"/>
      </rPr>
      <t>076</t>
    </r>
  </si>
  <si>
    <r>
      <t>`</t>
    </r>
    <r>
      <rPr>
        <sz val="10"/>
        <rFont val="Arial"/>
        <family val="0"/>
      </rPr>
      <t>077</t>
    </r>
  </si>
  <si>
    <r>
      <t>`</t>
    </r>
    <r>
      <rPr>
        <sz val="10"/>
        <rFont val="Arial"/>
        <family val="0"/>
      </rPr>
      <t>078</t>
    </r>
  </si>
  <si>
    <r>
      <t>`</t>
    </r>
    <r>
      <rPr>
        <sz val="10"/>
        <rFont val="Arial"/>
        <family val="0"/>
      </rPr>
      <t>079</t>
    </r>
  </si>
  <si>
    <r>
      <t>`</t>
    </r>
    <r>
      <rPr>
        <sz val="10"/>
        <rFont val="Arial"/>
        <family val="0"/>
      </rPr>
      <t>080</t>
    </r>
  </si>
  <si>
    <r>
      <t>`</t>
    </r>
    <r>
      <rPr>
        <sz val="10"/>
        <rFont val="Arial"/>
        <family val="0"/>
      </rPr>
      <t>081</t>
    </r>
  </si>
  <si>
    <r>
      <t>`</t>
    </r>
    <r>
      <rPr>
        <sz val="10"/>
        <rFont val="Arial"/>
        <family val="0"/>
      </rPr>
      <t>082</t>
    </r>
  </si>
  <si>
    <r>
      <t>`</t>
    </r>
    <r>
      <rPr>
        <sz val="10"/>
        <rFont val="Arial"/>
        <family val="0"/>
      </rPr>
      <t>083</t>
    </r>
  </si>
  <si>
    <r>
      <t>`</t>
    </r>
    <r>
      <rPr>
        <sz val="10"/>
        <rFont val="Arial"/>
        <family val="0"/>
      </rPr>
      <t>084</t>
    </r>
  </si>
  <si>
    <r>
      <t>`</t>
    </r>
    <r>
      <rPr>
        <sz val="10"/>
        <rFont val="Arial"/>
        <family val="0"/>
      </rPr>
      <t>085</t>
    </r>
  </si>
  <si>
    <r>
      <t>`</t>
    </r>
    <r>
      <rPr>
        <sz val="10"/>
        <rFont val="Arial"/>
        <family val="0"/>
      </rPr>
      <t>086</t>
    </r>
  </si>
  <si>
    <r>
      <t>`</t>
    </r>
    <r>
      <rPr>
        <sz val="10"/>
        <rFont val="Arial"/>
        <family val="0"/>
      </rPr>
      <t>087</t>
    </r>
  </si>
  <si>
    <r>
      <t>`</t>
    </r>
    <r>
      <rPr>
        <sz val="10"/>
        <rFont val="Arial"/>
        <family val="0"/>
      </rPr>
      <t>090</t>
    </r>
  </si>
  <si>
    <r>
      <t>`</t>
    </r>
    <r>
      <rPr>
        <sz val="10"/>
        <rFont val="Arial"/>
        <family val="0"/>
      </rPr>
      <t>091</t>
    </r>
  </si>
  <si>
    <r>
      <t>`</t>
    </r>
    <r>
      <rPr>
        <sz val="10"/>
        <rFont val="Arial"/>
        <family val="0"/>
      </rPr>
      <t>092</t>
    </r>
  </si>
  <si>
    <r>
      <t>`</t>
    </r>
    <r>
      <rPr>
        <sz val="10"/>
        <rFont val="Arial"/>
        <family val="0"/>
      </rPr>
      <t>093</t>
    </r>
  </si>
  <si>
    <r>
      <t>`</t>
    </r>
    <r>
      <rPr>
        <sz val="10"/>
        <rFont val="Arial"/>
        <family val="0"/>
      </rPr>
      <t>094</t>
    </r>
  </si>
  <si>
    <r>
      <t>`</t>
    </r>
    <r>
      <rPr>
        <sz val="10"/>
        <rFont val="Arial"/>
        <family val="0"/>
      </rPr>
      <t>095</t>
    </r>
  </si>
  <si>
    <r>
      <t>`</t>
    </r>
    <r>
      <rPr>
        <sz val="10"/>
        <rFont val="Arial"/>
        <family val="0"/>
      </rPr>
      <t>096</t>
    </r>
  </si>
  <si>
    <r>
      <t>`</t>
    </r>
    <r>
      <rPr>
        <sz val="10"/>
        <rFont val="Arial"/>
        <family val="0"/>
      </rPr>
      <t>097</t>
    </r>
  </si>
  <si>
    <r>
      <t>`</t>
    </r>
    <r>
      <rPr>
        <sz val="10"/>
        <rFont val="Arial"/>
        <family val="0"/>
      </rPr>
      <t>098</t>
    </r>
  </si>
  <si>
    <r>
      <t>`</t>
    </r>
    <r>
      <rPr>
        <sz val="10"/>
        <rFont val="Arial"/>
        <family val="0"/>
      </rPr>
      <t>099</t>
    </r>
  </si>
  <si>
    <r>
      <t>`</t>
    </r>
    <r>
      <rPr>
        <sz val="10"/>
        <rFont val="Arial"/>
        <family val="0"/>
      </rPr>
      <t>100</t>
    </r>
  </si>
  <si>
    <r>
      <t>`</t>
    </r>
    <r>
      <rPr>
        <sz val="10"/>
        <rFont val="Arial"/>
        <family val="0"/>
      </rPr>
      <t>101</t>
    </r>
  </si>
  <si>
    <r>
      <t>`</t>
    </r>
    <r>
      <rPr>
        <sz val="10"/>
        <rFont val="Arial"/>
        <family val="0"/>
      </rPr>
      <t>102</t>
    </r>
  </si>
  <si>
    <r>
      <t>`</t>
    </r>
    <r>
      <rPr>
        <sz val="10"/>
        <rFont val="Arial"/>
        <family val="0"/>
      </rPr>
      <t>103</t>
    </r>
  </si>
  <si>
    <r>
      <t>`</t>
    </r>
    <r>
      <rPr>
        <sz val="10"/>
        <rFont val="Arial"/>
        <family val="0"/>
      </rPr>
      <t>106</t>
    </r>
  </si>
  <si>
    <r>
      <t>`</t>
    </r>
    <r>
      <rPr>
        <sz val="10"/>
        <rFont val="Arial"/>
        <family val="0"/>
      </rPr>
      <t>107</t>
    </r>
  </si>
  <si>
    <r>
      <t>`</t>
    </r>
    <r>
      <rPr>
        <sz val="10"/>
        <rFont val="Arial"/>
        <family val="0"/>
      </rPr>
      <t>108</t>
    </r>
  </si>
  <si>
    <r>
      <t>`</t>
    </r>
    <r>
      <rPr>
        <sz val="10"/>
        <rFont val="Arial"/>
        <family val="0"/>
      </rPr>
      <t>109</t>
    </r>
  </si>
  <si>
    <r>
      <t>`</t>
    </r>
    <r>
      <rPr>
        <sz val="10"/>
        <rFont val="Arial"/>
        <family val="0"/>
      </rPr>
      <t>110</t>
    </r>
  </si>
  <si>
    <r>
      <t>`</t>
    </r>
    <r>
      <rPr>
        <sz val="10"/>
        <rFont val="Arial"/>
        <family val="0"/>
      </rPr>
      <t>111</t>
    </r>
  </si>
  <si>
    <r>
      <t>`</t>
    </r>
    <r>
      <rPr>
        <sz val="10"/>
        <rFont val="Arial"/>
        <family val="0"/>
      </rPr>
      <t>112</t>
    </r>
  </si>
  <si>
    <r>
      <t>`</t>
    </r>
    <r>
      <rPr>
        <sz val="10"/>
        <rFont val="Arial"/>
        <family val="0"/>
      </rPr>
      <t>113</t>
    </r>
  </si>
  <si>
    <r>
      <t>`</t>
    </r>
    <r>
      <rPr>
        <sz val="10"/>
        <rFont val="Arial"/>
        <family val="0"/>
      </rPr>
      <t>116</t>
    </r>
  </si>
  <si>
    <r>
      <t>`</t>
    </r>
    <r>
      <rPr>
        <sz val="10"/>
        <rFont val="Arial"/>
        <family val="0"/>
      </rPr>
      <t>117</t>
    </r>
  </si>
  <si>
    <r>
      <t>`</t>
    </r>
    <r>
      <rPr>
        <sz val="10"/>
        <rFont val="Arial"/>
        <family val="0"/>
      </rPr>
      <t>118</t>
    </r>
  </si>
  <si>
    <r>
      <t>`</t>
    </r>
    <r>
      <rPr>
        <sz val="10"/>
        <rFont val="Arial"/>
        <family val="0"/>
      </rPr>
      <t>119</t>
    </r>
  </si>
  <si>
    <r>
      <t>`</t>
    </r>
    <r>
      <rPr>
        <sz val="10"/>
        <rFont val="Arial"/>
        <family val="0"/>
      </rPr>
      <t>120</t>
    </r>
  </si>
  <si>
    <r>
      <t>`</t>
    </r>
    <r>
      <rPr>
        <sz val="10"/>
        <rFont val="Arial"/>
        <family val="0"/>
      </rPr>
      <t>121</t>
    </r>
  </si>
  <si>
    <r>
      <t>`</t>
    </r>
    <r>
      <rPr>
        <sz val="10"/>
        <rFont val="Arial"/>
        <family val="0"/>
      </rPr>
      <t>122</t>
    </r>
  </si>
  <si>
    <r>
      <t>`</t>
    </r>
    <r>
      <rPr>
        <sz val="10"/>
        <rFont val="Arial"/>
        <family val="0"/>
      </rPr>
      <t>123</t>
    </r>
  </si>
  <si>
    <t>Naknade građanima i kućanstvima na temelju osiguranja i druge naknade (AOP 190+193)</t>
  </si>
  <si>
    <r>
      <t>`</t>
    </r>
    <r>
      <rPr>
        <b/>
        <sz val="9"/>
        <rFont val="Arial"/>
        <family val="2"/>
      </rPr>
      <t>189</t>
    </r>
  </si>
  <si>
    <t>Naknade građanima i kućanstvima na temelju osiguranja (AOP 191+192)</t>
  </si>
  <si>
    <t>Naknade građanima i kućanstvima u novcu</t>
  </si>
  <si>
    <t>Naknade građanima i kućanstvima u naravi</t>
  </si>
  <si>
    <t>Naknade građanima i kućanstvima iz proračuna (AOP 194+195)</t>
  </si>
  <si>
    <t>Ostali rashodi (AOP 197+200+203+208+211+214)</t>
  </si>
  <si>
    <r>
      <t>`</t>
    </r>
    <r>
      <rPr>
        <b/>
        <sz val="9"/>
        <rFont val="Arial"/>
        <family val="2"/>
      </rPr>
      <t>196</t>
    </r>
  </si>
  <si>
    <t>Tekuće donacije (AOP 198+199)</t>
  </si>
  <si>
    <t>Tekuće donacije u novcu</t>
  </si>
  <si>
    <t>Tekuće donacije u naravi</t>
  </si>
  <si>
    <t>Kapitalne donacije (AOP 201+202)</t>
  </si>
  <si>
    <t>Kapitalne donacije neprofitnim organizacijama</t>
  </si>
  <si>
    <t>Kapitalne donacije građanima i kućanstvima</t>
  </si>
  <si>
    <t>Kazne, penali i naknade štete (AOP 204+205+206+207)</t>
  </si>
  <si>
    <t>Naknade štete pravnim i fizičkim osobama</t>
  </si>
  <si>
    <t>Penali, ležarine i drugo</t>
  </si>
  <si>
    <t>Naknade štete zaposlenicima</t>
  </si>
  <si>
    <t>Ugovorne kazne i ostale naknade šteta</t>
  </si>
  <si>
    <t>Rashodi iz proteklih godine (AOP 209+210)</t>
  </si>
  <si>
    <t>Materijalne rashodi iz proteklih godina</t>
  </si>
  <si>
    <t>Ostali rashodi iz proteklih godina</t>
  </si>
  <si>
    <t>Izvanredni rashodi (AOP 212+213)</t>
  </si>
  <si>
    <t>Nepredviđeni reshodi do visine proračunske pričuve</t>
  </si>
  <si>
    <t>Ostali izvanredni rashodi</t>
  </si>
  <si>
    <t>Kapitalne pomoći (AOP 215+216+217)</t>
  </si>
  <si>
    <t>Ostali nespomenuti izdaci poslovanja (AOP 044+045+046+047+048)</t>
  </si>
  <si>
    <t>043</t>
  </si>
  <si>
    <t>3291</t>
  </si>
  <si>
    <t>Naknade za rad predstavničkih i izvršnih tijela, povjerenstava i slično</t>
  </si>
  <si>
    <t>044</t>
  </si>
  <si>
    <t>3292</t>
  </si>
  <si>
    <t>045</t>
  </si>
  <si>
    <t>3293</t>
  </si>
  <si>
    <t>046</t>
  </si>
  <si>
    <t>3294</t>
  </si>
  <si>
    <t>047</t>
  </si>
  <si>
    <t>3299</t>
  </si>
  <si>
    <t xml:space="preserve">Ostali nespomenuti izdaci poslovanja </t>
  </si>
  <si>
    <t>048</t>
  </si>
  <si>
    <t>34</t>
  </si>
  <si>
    <t>Kapitalne pomoći bankama i ostalim financijskim institucimama i trgovačkim društvima izvan javnog sektora</t>
  </si>
  <si>
    <r>
      <t>`</t>
    </r>
    <r>
      <rPr>
        <b/>
        <sz val="10"/>
        <rFont val="Arial"/>
        <family val="2"/>
      </rPr>
      <t>02925</t>
    </r>
  </si>
  <si>
    <r>
      <t>`</t>
    </r>
    <r>
      <rPr>
        <b/>
        <sz val="10"/>
        <rFont val="Arial"/>
        <family val="2"/>
      </rPr>
      <t>02926</t>
    </r>
  </si>
  <si>
    <r>
      <t>`</t>
    </r>
    <r>
      <rPr>
        <b/>
        <sz val="10"/>
        <rFont val="Arial"/>
        <family val="2"/>
      </rPr>
      <t>03</t>
    </r>
  </si>
  <si>
    <r>
      <t>`</t>
    </r>
    <r>
      <rPr>
        <b/>
        <sz val="10"/>
        <rFont val="Arial"/>
        <family val="2"/>
      </rPr>
      <t>04</t>
    </r>
  </si>
  <si>
    <r>
      <t>`</t>
    </r>
    <r>
      <rPr>
        <b/>
        <sz val="10"/>
        <rFont val="Arial"/>
        <family val="2"/>
      </rPr>
      <t>05</t>
    </r>
  </si>
  <si>
    <t>Neproizvedena dugotrajna imovina (AOP 004+005-006)</t>
  </si>
  <si>
    <t>Materijalna imovina - prirodna bogatstva</t>
  </si>
  <si>
    <t>Nematerijalna imovina</t>
  </si>
  <si>
    <t>Ispravak vrijednosti neproizvedene dugotrajne imovine</t>
  </si>
  <si>
    <t>Građevinski objekti (AOP 009+010+011+012-013)</t>
  </si>
  <si>
    <t>Ispravak vrijednosti građevinskih objekata</t>
  </si>
  <si>
    <t>Postrojenja i oprema (AOP 015+016+017+018+019+020+021-022)</t>
  </si>
  <si>
    <t>Ispravak vrijednosti postrojenja i opreme</t>
  </si>
  <si>
    <t>Ispravak vrijednosti prijevoznih sredstava</t>
  </si>
  <si>
    <t>Umjetnička djela (izložena u galerijama, muzejima i slično)</t>
  </si>
  <si>
    <t>Ispravak vrijednosti knjiga, umjetničkih dijela i ostalih izložbenih vrijednosti</t>
  </si>
  <si>
    <t>Ispravak vrijednosti višegodišnjig nasada i osnovnog stada</t>
  </si>
  <si>
    <t>Ulaganja u istraživanja rudnih bogatstava</t>
  </si>
  <si>
    <t>1.</t>
  </si>
  <si>
    <t>2.</t>
  </si>
  <si>
    <t>3.</t>
  </si>
  <si>
    <t>4.</t>
  </si>
  <si>
    <t>5.</t>
  </si>
  <si>
    <t>6.</t>
  </si>
  <si>
    <t>7.</t>
  </si>
  <si>
    <t>8.</t>
  </si>
  <si>
    <r>
      <t>`</t>
    </r>
    <r>
      <rPr>
        <sz val="10"/>
        <rFont val="Arial"/>
        <family val="0"/>
      </rPr>
      <t>164</t>
    </r>
  </si>
  <si>
    <r>
      <t>`</t>
    </r>
    <r>
      <rPr>
        <sz val="10"/>
        <rFont val="Arial"/>
        <family val="0"/>
      </rPr>
      <t>165</t>
    </r>
  </si>
  <si>
    <r>
      <t>`</t>
    </r>
    <r>
      <rPr>
        <sz val="10"/>
        <rFont val="Arial"/>
        <family val="0"/>
      </rPr>
      <t>166</t>
    </r>
  </si>
  <si>
    <r>
      <t>`</t>
    </r>
    <r>
      <rPr>
        <sz val="10"/>
        <rFont val="Arial"/>
        <family val="0"/>
      </rPr>
      <t>167</t>
    </r>
  </si>
  <si>
    <r>
      <t>`</t>
    </r>
    <r>
      <rPr>
        <sz val="10"/>
        <rFont val="Arial"/>
        <family val="0"/>
      </rPr>
      <t>168</t>
    </r>
  </si>
  <si>
    <r>
      <t>`</t>
    </r>
    <r>
      <rPr>
        <sz val="10"/>
        <rFont val="Arial"/>
        <family val="0"/>
      </rPr>
      <t>171</t>
    </r>
  </si>
  <si>
    <r>
      <t>`</t>
    </r>
    <r>
      <rPr>
        <sz val="10"/>
        <rFont val="Arial"/>
        <family val="0"/>
      </rPr>
      <t>172</t>
    </r>
  </si>
  <si>
    <r>
      <t>`</t>
    </r>
    <r>
      <rPr>
        <sz val="10"/>
        <rFont val="Arial"/>
        <family val="0"/>
      </rPr>
      <t>175</t>
    </r>
  </si>
  <si>
    <r>
      <t>`</t>
    </r>
    <r>
      <rPr>
        <sz val="10"/>
        <rFont val="Arial"/>
        <family val="0"/>
      </rPr>
      <t>176</t>
    </r>
  </si>
  <si>
    <r>
      <t>`</t>
    </r>
    <r>
      <rPr>
        <sz val="10"/>
        <rFont val="Arial"/>
        <family val="0"/>
      </rPr>
      <t>177</t>
    </r>
  </si>
  <si>
    <r>
      <t>`</t>
    </r>
    <r>
      <rPr>
        <sz val="10"/>
        <rFont val="Arial"/>
        <family val="0"/>
      </rPr>
      <t>178</t>
    </r>
  </si>
  <si>
    <r>
      <t>`</t>
    </r>
    <r>
      <rPr>
        <sz val="10"/>
        <rFont val="Arial"/>
        <family val="0"/>
      </rPr>
      <t>179</t>
    </r>
  </si>
  <si>
    <r>
      <t>`</t>
    </r>
    <r>
      <rPr>
        <sz val="10"/>
        <rFont val="Arial"/>
        <family val="0"/>
      </rPr>
      <t>180</t>
    </r>
  </si>
  <si>
    <r>
      <t>`</t>
    </r>
    <r>
      <rPr>
        <sz val="10"/>
        <rFont val="Arial"/>
        <family val="0"/>
      </rPr>
      <t>182</t>
    </r>
  </si>
  <si>
    <r>
      <t>`</t>
    </r>
    <r>
      <rPr>
        <sz val="10"/>
        <rFont val="Arial"/>
        <family val="0"/>
      </rPr>
      <t>184</t>
    </r>
  </si>
  <si>
    <r>
      <t>`</t>
    </r>
    <r>
      <rPr>
        <sz val="10"/>
        <rFont val="Arial"/>
        <family val="0"/>
      </rPr>
      <t>188</t>
    </r>
  </si>
  <si>
    <r>
      <t>`</t>
    </r>
    <r>
      <rPr>
        <sz val="10"/>
        <rFont val="Arial"/>
        <family val="0"/>
      </rPr>
      <t>189</t>
    </r>
  </si>
  <si>
    <r>
      <t>`</t>
    </r>
    <r>
      <rPr>
        <sz val="10"/>
        <rFont val="Arial"/>
        <family val="0"/>
      </rPr>
      <t>194</t>
    </r>
  </si>
  <si>
    <r>
      <t>`</t>
    </r>
    <r>
      <rPr>
        <sz val="10"/>
        <rFont val="Arial"/>
        <family val="0"/>
      </rPr>
      <t>195</t>
    </r>
  </si>
  <si>
    <r>
      <t>`</t>
    </r>
    <r>
      <rPr>
        <sz val="10"/>
        <rFont val="Arial"/>
        <family val="0"/>
      </rPr>
      <t>011</t>
    </r>
  </si>
  <si>
    <r>
      <t>`</t>
    </r>
    <r>
      <rPr>
        <sz val="10"/>
        <rFont val="Arial"/>
        <family val="0"/>
      </rPr>
      <t>012</t>
    </r>
  </si>
  <si>
    <r>
      <t>`</t>
    </r>
    <r>
      <rPr>
        <sz val="10"/>
        <rFont val="Arial"/>
        <family val="0"/>
      </rPr>
      <t>021</t>
    </r>
  </si>
  <si>
    <r>
      <t>`</t>
    </r>
    <r>
      <rPr>
        <sz val="10"/>
        <rFont val="Arial"/>
        <family val="0"/>
      </rPr>
      <t>0211</t>
    </r>
  </si>
  <si>
    <r>
      <t>`</t>
    </r>
    <r>
      <rPr>
        <sz val="10"/>
        <rFont val="Arial"/>
        <family val="0"/>
      </rPr>
      <t>0212</t>
    </r>
  </si>
  <si>
    <r>
      <t>`</t>
    </r>
    <r>
      <rPr>
        <sz val="10"/>
        <rFont val="Arial"/>
        <family val="0"/>
      </rPr>
      <t>0213</t>
    </r>
  </si>
  <si>
    <r>
      <t>`</t>
    </r>
    <r>
      <rPr>
        <sz val="10"/>
        <rFont val="Arial"/>
        <family val="0"/>
      </rPr>
      <t>0214</t>
    </r>
  </si>
  <si>
    <r>
      <t>`</t>
    </r>
    <r>
      <rPr>
        <sz val="10"/>
        <rFont val="Arial"/>
        <family val="0"/>
      </rPr>
      <t>0221</t>
    </r>
  </si>
  <si>
    <r>
      <t>`</t>
    </r>
    <r>
      <rPr>
        <sz val="10"/>
        <rFont val="Arial"/>
        <family val="0"/>
      </rPr>
      <t>0222</t>
    </r>
  </si>
  <si>
    <r>
      <t>`</t>
    </r>
    <r>
      <rPr>
        <sz val="10"/>
        <rFont val="Arial"/>
        <family val="0"/>
      </rPr>
      <t>0223</t>
    </r>
  </si>
  <si>
    <r>
      <t>`</t>
    </r>
    <r>
      <rPr>
        <sz val="10"/>
        <rFont val="Arial"/>
        <family val="0"/>
      </rPr>
      <t>0224</t>
    </r>
  </si>
  <si>
    <r>
      <t>`</t>
    </r>
    <r>
      <rPr>
        <sz val="10"/>
        <rFont val="Arial"/>
        <family val="0"/>
      </rPr>
      <t>0225</t>
    </r>
  </si>
  <si>
    <r>
      <t>`</t>
    </r>
    <r>
      <rPr>
        <sz val="10"/>
        <rFont val="Arial"/>
        <family val="0"/>
      </rPr>
      <t>0226</t>
    </r>
  </si>
  <si>
    <r>
      <t>`</t>
    </r>
    <r>
      <rPr>
        <sz val="10"/>
        <rFont val="Arial"/>
        <family val="0"/>
      </rPr>
      <t>0227</t>
    </r>
  </si>
  <si>
    <r>
      <t>`</t>
    </r>
    <r>
      <rPr>
        <sz val="10"/>
        <rFont val="Arial"/>
        <family val="0"/>
      </rPr>
      <t>0231</t>
    </r>
  </si>
  <si>
    <r>
      <t>`</t>
    </r>
    <r>
      <rPr>
        <sz val="10"/>
        <rFont val="Arial"/>
        <family val="0"/>
      </rPr>
      <t>0232</t>
    </r>
  </si>
  <si>
    <r>
      <t>`</t>
    </r>
    <r>
      <rPr>
        <sz val="10"/>
        <rFont val="Arial"/>
        <family val="0"/>
      </rPr>
      <t>0233</t>
    </r>
  </si>
  <si>
    <r>
      <t>`</t>
    </r>
    <r>
      <rPr>
        <sz val="10"/>
        <rFont val="Arial"/>
        <family val="0"/>
      </rPr>
      <t>0234</t>
    </r>
  </si>
  <si>
    <r>
      <t>`</t>
    </r>
    <r>
      <rPr>
        <sz val="10"/>
        <rFont val="Arial"/>
        <family val="0"/>
      </rPr>
      <t>0241</t>
    </r>
  </si>
  <si>
    <r>
      <t>`</t>
    </r>
    <r>
      <rPr>
        <sz val="10"/>
        <rFont val="Arial"/>
        <family val="0"/>
      </rPr>
      <t>0242</t>
    </r>
  </si>
  <si>
    <r>
      <t>`</t>
    </r>
    <r>
      <rPr>
        <sz val="10"/>
        <rFont val="Arial"/>
        <family val="0"/>
      </rPr>
      <t>0243</t>
    </r>
  </si>
  <si>
    <r>
      <t>`</t>
    </r>
    <r>
      <rPr>
        <sz val="10"/>
        <rFont val="Arial"/>
        <family val="0"/>
      </rPr>
      <t>0244</t>
    </r>
  </si>
  <si>
    <r>
      <t>`</t>
    </r>
    <r>
      <rPr>
        <sz val="10"/>
        <rFont val="Arial"/>
        <family val="0"/>
      </rPr>
      <t>025</t>
    </r>
  </si>
  <si>
    <r>
      <t>`</t>
    </r>
    <r>
      <rPr>
        <sz val="10"/>
        <rFont val="Arial"/>
        <family val="0"/>
      </rPr>
      <t>0251</t>
    </r>
  </si>
  <si>
    <r>
      <t>`</t>
    </r>
    <r>
      <rPr>
        <sz val="10"/>
        <rFont val="Arial"/>
        <family val="0"/>
      </rPr>
      <t>0252</t>
    </r>
  </si>
  <si>
    <r>
      <t>`</t>
    </r>
    <r>
      <rPr>
        <sz val="10"/>
        <rFont val="Arial"/>
        <family val="0"/>
      </rPr>
      <t>0261</t>
    </r>
  </si>
  <si>
    <r>
      <t>`</t>
    </r>
    <r>
      <rPr>
        <sz val="10"/>
        <rFont val="Arial"/>
        <family val="0"/>
      </rPr>
      <t>0262</t>
    </r>
  </si>
  <si>
    <r>
      <t>`</t>
    </r>
    <r>
      <rPr>
        <sz val="10"/>
        <rFont val="Arial"/>
        <family val="0"/>
      </rPr>
      <t>0263</t>
    </r>
  </si>
  <si>
    <r>
      <t>`</t>
    </r>
    <r>
      <rPr>
        <sz val="10"/>
        <rFont val="Arial"/>
        <family val="0"/>
      </rPr>
      <t>0264</t>
    </r>
  </si>
  <si>
    <r>
      <t>`</t>
    </r>
    <r>
      <rPr>
        <sz val="10"/>
        <rFont val="Arial"/>
        <family val="0"/>
      </rPr>
      <t>041</t>
    </r>
  </si>
  <si>
    <r>
      <t>`</t>
    </r>
    <r>
      <rPr>
        <sz val="10"/>
        <rFont val="Arial"/>
        <family val="0"/>
      </rPr>
      <t>042</t>
    </r>
  </si>
  <si>
    <r>
      <t>`</t>
    </r>
    <r>
      <rPr>
        <sz val="10"/>
        <rFont val="Arial"/>
        <family val="0"/>
      </rPr>
      <t>049</t>
    </r>
  </si>
  <si>
    <r>
      <t>`</t>
    </r>
    <r>
      <rPr>
        <sz val="10"/>
        <rFont val="Arial"/>
        <family val="0"/>
      </rPr>
      <t>051</t>
    </r>
  </si>
  <si>
    <r>
      <t>`</t>
    </r>
    <r>
      <rPr>
        <sz val="10"/>
        <rFont val="Arial"/>
        <family val="0"/>
      </rPr>
      <t>052</t>
    </r>
  </si>
  <si>
    <r>
      <t>`</t>
    </r>
    <r>
      <rPr>
        <b/>
        <sz val="10"/>
        <rFont val="Arial"/>
        <family val="2"/>
      </rPr>
      <t>0</t>
    </r>
  </si>
  <si>
    <r>
      <t>`</t>
    </r>
    <r>
      <rPr>
        <b/>
        <sz val="10"/>
        <rFont val="Arial"/>
        <family val="2"/>
      </rPr>
      <t>001</t>
    </r>
  </si>
  <si>
    <r>
      <t>`</t>
    </r>
    <r>
      <rPr>
        <b/>
        <sz val="10"/>
        <rFont val="Arial"/>
        <family val="2"/>
      </rPr>
      <t>01</t>
    </r>
  </si>
  <si>
    <r>
      <t>`</t>
    </r>
    <r>
      <rPr>
        <b/>
        <sz val="10"/>
        <rFont val="Arial"/>
        <family val="2"/>
      </rPr>
      <t>002</t>
    </r>
  </si>
  <si>
    <r>
      <t>`</t>
    </r>
    <r>
      <rPr>
        <b/>
        <sz val="10"/>
        <rFont val="Arial"/>
        <family val="2"/>
      </rPr>
      <t>003</t>
    </r>
  </si>
  <si>
    <r>
      <t>`</t>
    </r>
    <r>
      <rPr>
        <b/>
        <sz val="10"/>
        <rFont val="Arial"/>
        <family val="2"/>
      </rPr>
      <t>019</t>
    </r>
  </si>
  <si>
    <r>
      <t>`</t>
    </r>
    <r>
      <rPr>
        <b/>
        <sz val="10"/>
        <rFont val="Arial"/>
        <family val="2"/>
      </rPr>
      <t>006</t>
    </r>
  </si>
  <si>
    <r>
      <t>`</t>
    </r>
    <r>
      <rPr>
        <b/>
        <sz val="10"/>
        <rFont val="Arial"/>
        <family val="2"/>
      </rPr>
      <t>02</t>
    </r>
  </si>
  <si>
    <r>
      <t>`</t>
    </r>
    <r>
      <rPr>
        <b/>
        <sz val="10"/>
        <rFont val="Arial"/>
        <family val="2"/>
      </rPr>
      <t>007</t>
    </r>
  </si>
  <si>
    <r>
      <t>`</t>
    </r>
    <r>
      <rPr>
        <b/>
        <sz val="10"/>
        <rFont val="Arial"/>
        <family val="2"/>
      </rPr>
      <t>02921</t>
    </r>
  </si>
  <si>
    <r>
      <t>`</t>
    </r>
    <r>
      <rPr>
        <b/>
        <sz val="10"/>
        <rFont val="Arial"/>
        <family val="2"/>
      </rPr>
      <t>013</t>
    </r>
  </si>
  <si>
    <r>
      <t>`</t>
    </r>
    <r>
      <rPr>
        <b/>
        <sz val="10"/>
        <rFont val="Arial"/>
        <family val="2"/>
      </rPr>
      <t>02922</t>
    </r>
  </si>
  <si>
    <r>
      <t>`</t>
    </r>
    <r>
      <rPr>
        <b/>
        <sz val="10"/>
        <rFont val="Arial"/>
        <family val="2"/>
      </rPr>
      <t>022</t>
    </r>
  </si>
  <si>
    <r>
      <t>`</t>
    </r>
    <r>
      <rPr>
        <b/>
        <sz val="10"/>
        <rFont val="Arial"/>
        <family val="2"/>
      </rPr>
      <t>02923</t>
    </r>
  </si>
  <si>
    <r>
      <t>`</t>
    </r>
    <r>
      <rPr>
        <b/>
        <sz val="10"/>
        <rFont val="Arial"/>
        <family val="2"/>
      </rPr>
      <t>02924</t>
    </r>
  </si>
  <si>
    <t>IMOVINA (AOP 002+061)</t>
  </si>
  <si>
    <t>Nefinancijska imovina (AOP 003+007+045+046+050+057)</t>
  </si>
  <si>
    <t xml:space="preserve">DOVOLJNO JE DA OVE OBRASCE ISPIŠETE NA PISAČ I PRILOŽITE, </t>
  </si>
  <si>
    <t>Naknade građanima i kućanstvima iz proračuna (AOP 089+090)</t>
  </si>
  <si>
    <t>088</t>
  </si>
  <si>
    <t>3721</t>
  </si>
  <si>
    <t xml:space="preserve">Naknade građanima i kućanstvima u novcu </t>
  </si>
  <si>
    <t>089</t>
  </si>
  <si>
    <t>3722</t>
  </si>
  <si>
    <t>090</t>
  </si>
  <si>
    <t>38</t>
  </si>
  <si>
    <t>Ostali izdaci (AOP 092+095+098+103+106+109)</t>
  </si>
  <si>
    <t>091</t>
  </si>
  <si>
    <t>381</t>
  </si>
  <si>
    <t xml:space="preserve">Tekuće donacije (AOP 093+094) </t>
  </si>
  <si>
    <t>092</t>
  </si>
  <si>
    <t>3811</t>
  </si>
  <si>
    <t>093</t>
  </si>
  <si>
    <t>3812</t>
  </si>
  <si>
    <t>094</t>
  </si>
  <si>
    <t>382</t>
  </si>
  <si>
    <t xml:space="preserve">Kapitalne donacije (AOP 096+097) </t>
  </si>
  <si>
    <t>095</t>
  </si>
  <si>
    <t>3821</t>
  </si>
  <si>
    <t>096</t>
  </si>
  <si>
    <t>3822</t>
  </si>
  <si>
    <t>097</t>
  </si>
  <si>
    <t>383</t>
  </si>
  <si>
    <t>Kazne, penali i naknade štete (AOP 099+100+101+102)</t>
  </si>
  <si>
    <t>098</t>
  </si>
  <si>
    <t>3831</t>
  </si>
  <si>
    <t>099</t>
  </si>
  <si>
    <t>3832</t>
  </si>
  <si>
    <t>100</t>
  </si>
  <si>
    <t>3833</t>
  </si>
  <si>
    <t xml:space="preserve">Naknada štete zaposlenicima </t>
  </si>
  <si>
    <t>101</t>
  </si>
  <si>
    <t>3834</t>
  </si>
  <si>
    <t>102</t>
  </si>
  <si>
    <t>384</t>
  </si>
  <si>
    <t>Izdaci iz proteklih godina (AOP 104+105)</t>
  </si>
  <si>
    <t>103</t>
  </si>
  <si>
    <t>3841</t>
  </si>
  <si>
    <t>Materijalni izdaci iz proteklih godina</t>
  </si>
  <si>
    <t>104</t>
  </si>
  <si>
    <t>3842</t>
  </si>
  <si>
    <t xml:space="preserve">Ostali izdaci iz proteklih godina </t>
  </si>
  <si>
    <t>105</t>
  </si>
  <si>
    <t>385</t>
  </si>
  <si>
    <t>Izvanredni izdaci (AOP 107+108)</t>
  </si>
  <si>
    <t>106</t>
  </si>
  <si>
    <t>3851</t>
  </si>
  <si>
    <t>Nepredviđeni izdaci do visine proračunske pričuve</t>
  </si>
  <si>
    <t>107</t>
  </si>
  <si>
    <t>3859</t>
  </si>
  <si>
    <t>Ostali izvanredni izdaci</t>
  </si>
  <si>
    <t>108</t>
  </si>
  <si>
    <t>386</t>
  </si>
  <si>
    <t>Kapitalne pomoći (AOP 110+111+112)</t>
  </si>
  <si>
    <t>109</t>
  </si>
  <si>
    <t>3861</t>
  </si>
  <si>
    <t>Kapitalne pomoći bankama i ostalim financijskim institucijama i trgovačkim društvima u javnom sektoru</t>
  </si>
  <si>
    <t>110</t>
  </si>
  <si>
    <t>3862</t>
  </si>
  <si>
    <t xml:space="preserve">Novac u banci </t>
  </si>
  <si>
    <t>Izdvojena novčana sredstva</t>
  </si>
  <si>
    <t>Novac u blagajni</t>
  </si>
  <si>
    <t>Vrijednosnice u blagajni</t>
  </si>
  <si>
    <t>Depoziti u bankama i ostalim financijskim institucijama</t>
  </si>
  <si>
    <t>Jamčevni polozi</t>
  </si>
  <si>
    <t>Potraživanja od zaposlenih</t>
  </si>
  <si>
    <t>Potraživanja za više plaćene poreze i doprinose</t>
  </si>
  <si>
    <t>Ostala potraživanja</t>
  </si>
  <si>
    <t>Zajmovi drugim razinama vlasti</t>
  </si>
  <si>
    <t>Zajmovi neprofitnim organizacijama, građanima i kućanstvima u tuzemstvu</t>
  </si>
  <si>
    <t>Zajmovi bankama i ostalim financijskim institucijama u javnom sektoru</t>
  </si>
  <si>
    <t>Nematerijalna imovina (AOP 127+128+129+130+131+132)</t>
  </si>
  <si>
    <t>126</t>
  </si>
  <si>
    <t>4121</t>
  </si>
  <si>
    <t>127</t>
  </si>
  <si>
    <t>4122</t>
  </si>
  <si>
    <t>128</t>
  </si>
  <si>
    <t>4123</t>
  </si>
  <si>
    <t>129</t>
  </si>
  <si>
    <t>4124</t>
  </si>
  <si>
    <t>130</t>
  </si>
  <si>
    <t>4125</t>
  </si>
  <si>
    <t>131</t>
  </si>
  <si>
    <t>4126</t>
  </si>
  <si>
    <t>132</t>
  </si>
  <si>
    <t>418</t>
  </si>
  <si>
    <t>Predujmovi za nabavu neproizvedene imovine (AOP 134)</t>
  </si>
  <si>
    <t>133</t>
  </si>
  <si>
    <t>4181</t>
  </si>
  <si>
    <t>Predujmovi za nabavu neproizvedene imovine</t>
  </si>
  <si>
    <t>134</t>
  </si>
  <si>
    <t>42</t>
  </si>
  <si>
    <t>3511</t>
  </si>
  <si>
    <t>068</t>
  </si>
  <si>
    <t>3512</t>
  </si>
  <si>
    <t>Subvencije trgovačkim društvima u javnom sektoru</t>
  </si>
  <si>
    <t>069</t>
  </si>
  <si>
    <t>352</t>
  </si>
  <si>
    <t>Zajmovi bankama i ostalim financijskim institucijama izvan javnog sektora</t>
  </si>
  <si>
    <t>Zajmovi inozemnim trgovačkim društvima, obrtnicima, malom i srednjem poduzetništvu izvan javnog sektora</t>
  </si>
  <si>
    <t>Ispravak vrijednosti danih zajmova</t>
  </si>
  <si>
    <t>Čekovi</t>
  </si>
  <si>
    <t>Komercijalni i blagajnički zapisi</t>
  </si>
  <si>
    <t>Mjenice</t>
  </si>
  <si>
    <t>Obveznice</t>
  </si>
  <si>
    <t>Opcije i drugi financijski derivati</t>
  </si>
  <si>
    <t>Ostali vrijednosni papiri</t>
  </si>
  <si>
    <t>Ispravak vrijednosti vrijednosnih papira</t>
  </si>
  <si>
    <t>Dionice i udjeli u glavnici banaka i ostalih financijskih institucija u javnom sektoru</t>
  </si>
  <si>
    <t>Prihodi od prodaje proizvedene dugotrajne imovine (AOP 243+248+256+261+266+269</t>
  </si>
  <si>
    <t>Stambeni objekti</t>
  </si>
  <si>
    <t>Poslovni objekti</t>
  </si>
  <si>
    <t>Ceste, željeznice i slični građevinski objekti</t>
  </si>
  <si>
    <t>Ostali građevinski objekti</t>
  </si>
  <si>
    <t>Prihodi od prodaje postrojenja i opreme (AOP 249+250+251+252+253+254+255)</t>
  </si>
  <si>
    <t>Uredska oprema i namještaj</t>
  </si>
  <si>
    <t>Komunikacijska oprema</t>
  </si>
  <si>
    <t>Obveznice (AOP386+387)</t>
  </si>
  <si>
    <t>Obveznice - tuzemne</t>
  </si>
  <si>
    <t>Obveznice - inozemne</t>
  </si>
  <si>
    <t>Opcije i drugi financijski derivati (AOP 389+390)</t>
  </si>
  <si>
    <t>Opcije i drugi financijski derivati -tuzemni</t>
  </si>
  <si>
    <t>Opcije i drugi financijski derivati -inozemni</t>
  </si>
  <si>
    <t>Ostali vrijednosni papiri (AOP 392+393)</t>
  </si>
  <si>
    <t>Ostali vrijednosni papiri - tuzemni</t>
  </si>
  <si>
    <t>Ostali vrijednosni papiri - inozemni</t>
  </si>
  <si>
    <t>Dodatna ulaganja na postrojenjima i opremi</t>
  </si>
  <si>
    <t>Otplata glavnice primljenih zajmova od tuzemnih blagajna i ostalih financijskuh institucija u javnom sektoru - dugoročni</t>
  </si>
  <si>
    <t>Otplata glavnice primljenih zajmova od trgovačkih društava u javnom sektoru - kratkoročni</t>
  </si>
  <si>
    <t>Otplata glavnice primljenih zajmova od trgovačkih društava u javnom sektoru - dugoročni</t>
  </si>
  <si>
    <t>Otplata glavnice primljenih zajmova od inozemnih banaka i ostalih financijskih institucija - kratkoročni</t>
  </si>
  <si>
    <t>Dani zajmovi tuzemnim bankama i ostalim financijskim institucijama izvan javnog sektora</t>
  </si>
  <si>
    <t>Otplata glavnice primljenih zajmova od trgovačkih društava u javnom sektoru (AOP 471)</t>
  </si>
  <si>
    <t xml:space="preserve">Otplata glavnice primljenih zajmova od trgovačkih društava u javnom sektoru </t>
  </si>
  <si>
    <t xml:space="preserve">Otplata glavnice primljenih zajmova od banaka i ostalih financijskih institucija izvan javnog sektora (AOP 473+474) </t>
  </si>
  <si>
    <t xml:space="preserve">Otplata glavnice primljenih zajmova od tuzemnih banaka i ostalih financijskih institucija izvan javnog sektora </t>
  </si>
  <si>
    <t xml:space="preserve">Otplata glavnice primljenih zajmova od inozemnih banaka i ostalih financijskih institucija </t>
  </si>
  <si>
    <t>Izdatci za dane zajmove bankama i ostalim financijskim institucijama izvan javnog sektora (AOP 434+435)</t>
  </si>
  <si>
    <t>Rashodi budućih razdoblja</t>
  </si>
  <si>
    <t>Kamate za izdane trezorske zapise u inozemstvu</t>
  </si>
  <si>
    <t>Kamate za izdane mjenice u domaćoj valuti</t>
  </si>
  <si>
    <t>Dodatna ulaganja na građevinskim objektima (AOP 341)</t>
  </si>
  <si>
    <t xml:space="preserve">Dodatna ulaganja na građevinskim objektima </t>
  </si>
  <si>
    <t>Dodatna ulaganja na postrojenjima i opremi (AOP 343)</t>
  </si>
  <si>
    <t xml:space="preserve">Dodatna ulaganja na postrojenjima i opremi </t>
  </si>
  <si>
    <t>Dodatna ulaganja na prijevoznim sredstvima (AOP 345)</t>
  </si>
  <si>
    <t xml:space="preserve">Dodatna ulaganja na prijevoznim sredstvima </t>
  </si>
  <si>
    <t>Dodatna ulaganja za ostalu nefinancijsku imovinu (AOP 347)</t>
  </si>
  <si>
    <t xml:space="preserve">Dodatna ulaganja za ostalu nefinancijsku imovinu </t>
  </si>
  <si>
    <t>Predujmovi za dodatna ulaganja na nefinancijskoj imovini (AOP 349)</t>
  </si>
  <si>
    <t xml:space="preserve">Predujmovi za dodatna ulaganja na nefinancijskoj imovini </t>
  </si>
  <si>
    <t>VIŠAK PRIHODA OD NEFINANCIJSKE IMOVINE (AOP 229-281)</t>
  </si>
  <si>
    <r>
      <t>`</t>
    </r>
    <r>
      <rPr>
        <b/>
        <sz val="9"/>
        <rFont val="Arial"/>
        <family val="2"/>
      </rPr>
      <t>350</t>
    </r>
  </si>
  <si>
    <t>MANJAK PRIHODA OD NEFINANCIJSKE IMOVINE (AOP 281-229)</t>
  </si>
  <si>
    <r>
      <t>`</t>
    </r>
    <r>
      <rPr>
        <b/>
        <sz val="9"/>
        <rFont val="Arial"/>
        <family val="2"/>
      </rPr>
      <t>351</t>
    </r>
  </si>
  <si>
    <t>Višak prihoda od nefinancijske imovine - preneseni</t>
  </si>
  <si>
    <t>Manjak prihoda od nefinancijske imovine - preneseni</t>
  </si>
  <si>
    <t>Obračunati prihodi od prodaje nefinancijske imovine - neneaplaćeni</t>
  </si>
  <si>
    <t>UKUPNI RASHODI (AOP 222+281)</t>
  </si>
  <si>
    <r>
      <t>`</t>
    </r>
    <r>
      <rPr>
        <b/>
        <sz val="9"/>
        <rFont val="Arial"/>
        <family val="2"/>
      </rPr>
      <t>355</t>
    </r>
  </si>
  <si>
    <r>
      <t>`</t>
    </r>
    <r>
      <rPr>
        <b/>
        <sz val="9"/>
        <rFont val="Arial"/>
        <family val="2"/>
      </rPr>
      <t>356</t>
    </r>
  </si>
  <si>
    <r>
      <t>`</t>
    </r>
    <r>
      <rPr>
        <b/>
        <sz val="9"/>
        <rFont val="Arial"/>
        <family val="2"/>
      </rPr>
      <t>357</t>
    </r>
  </si>
  <si>
    <t>UKUPNI PRIHODI (AOP 001+229)</t>
  </si>
  <si>
    <t>UKUPAN VIŠAK PRIHODA (AOP 355-356)</t>
  </si>
  <si>
    <t>UKUPAN MANJAK PRIHODA (AOP 356-355)</t>
  </si>
  <si>
    <r>
      <t>`</t>
    </r>
    <r>
      <rPr>
        <b/>
        <sz val="9"/>
        <rFont val="Arial"/>
        <family val="2"/>
      </rPr>
      <t>358</t>
    </r>
  </si>
  <si>
    <t>92211, 92212</t>
  </si>
  <si>
    <t>Višak prihoda - preneseni (AOP 225+352-226-353)</t>
  </si>
  <si>
    <t xml:space="preserve">                                   za razdoblje od        1.1.2004.         do          31.12.2004. godine</t>
  </si>
  <si>
    <t>2004</t>
  </si>
  <si>
    <t>1.01.-31.12.</t>
  </si>
  <si>
    <t xml:space="preserve">                                    za razdoblje od   1.1.2004    do   31.12.2004.</t>
  </si>
  <si>
    <t>Računske usluge</t>
  </si>
  <si>
    <t>Ostale usluge</t>
  </si>
  <si>
    <t>Ostali nespomenuti rashodi poslovanja (AOP 149+150+151+152+153)</t>
  </si>
  <si>
    <t>Naknade za rad predstavničkih i izvršnih tijela, povjerenstva i slično</t>
  </si>
  <si>
    <t>Premije osiguranja</t>
  </si>
  <si>
    <t>Reprezentacija</t>
  </si>
  <si>
    <t>Članarine</t>
  </si>
  <si>
    <t>Ostali nespomenuti rashodi poslovanja</t>
  </si>
  <si>
    <t>Financijski rashodi (AOP 155+160+166)</t>
  </si>
  <si>
    <r>
      <t>`</t>
    </r>
    <r>
      <rPr>
        <b/>
        <sz val="9"/>
        <rFont val="Arial"/>
        <family val="2"/>
      </rPr>
      <t>154</t>
    </r>
  </si>
  <si>
    <t>Kamate za izdane vrijednosne papire (AOP 156+157+158+159)</t>
  </si>
  <si>
    <t>Kamate za izdane trezorske zapise</t>
  </si>
  <si>
    <t>PRIJE KORIŠTENJA OVIH TABLICA OBAVEZNO U MS EXCELU U IZBORNIKU ALATI-MAKRONAREDBA-SIGURNOST</t>
  </si>
  <si>
    <t>za razdoblje od                                    1.1.2004.</t>
  </si>
  <si>
    <t>do               31.12.2004.</t>
  </si>
  <si>
    <t>1 - Županija      2 - Ostali</t>
  </si>
  <si>
    <t>Obavezno popuniti!</t>
  </si>
  <si>
    <t>2004.</t>
  </si>
  <si>
    <t>Manjak prihoda - preneseni (AOP 226+353-225-352)</t>
  </si>
  <si>
    <t>Obračunati prihodi - nenaplaćeni (AOP 227+354)</t>
  </si>
  <si>
    <r>
      <t>`</t>
    </r>
    <r>
      <rPr>
        <sz val="9"/>
        <rFont val="Arial"/>
        <family val="2"/>
      </rPr>
      <t>446</t>
    </r>
  </si>
  <si>
    <r>
      <t>`</t>
    </r>
    <r>
      <rPr>
        <sz val="9"/>
        <rFont val="Arial"/>
        <family val="2"/>
      </rPr>
      <t>447</t>
    </r>
  </si>
  <si>
    <r>
      <t>`</t>
    </r>
    <r>
      <rPr>
        <sz val="9"/>
        <rFont val="Arial"/>
        <family val="2"/>
      </rPr>
      <t>448</t>
    </r>
  </si>
  <si>
    <r>
      <t>`</t>
    </r>
    <r>
      <rPr>
        <sz val="9"/>
        <rFont val="Arial"/>
        <family val="2"/>
      </rPr>
      <t>449</t>
    </r>
  </si>
  <si>
    <r>
      <t>`</t>
    </r>
    <r>
      <rPr>
        <sz val="9"/>
        <rFont val="Arial"/>
        <family val="2"/>
      </rPr>
      <t>450</t>
    </r>
  </si>
  <si>
    <r>
      <t>`</t>
    </r>
    <r>
      <rPr>
        <sz val="9"/>
        <rFont val="Arial"/>
        <family val="2"/>
      </rPr>
      <t>451</t>
    </r>
  </si>
  <si>
    <r>
      <t>`</t>
    </r>
    <r>
      <rPr>
        <sz val="9"/>
        <rFont val="Arial"/>
        <family val="2"/>
      </rPr>
      <t>453</t>
    </r>
  </si>
  <si>
    <r>
      <t>`</t>
    </r>
    <r>
      <rPr>
        <sz val="9"/>
        <rFont val="Arial"/>
        <family val="2"/>
      </rPr>
      <t>454</t>
    </r>
  </si>
  <si>
    <r>
      <t>`</t>
    </r>
    <r>
      <rPr>
        <sz val="9"/>
        <rFont val="Arial"/>
        <family val="2"/>
      </rPr>
      <t>455</t>
    </r>
  </si>
  <si>
    <r>
      <t>`</t>
    </r>
    <r>
      <rPr>
        <sz val="9"/>
        <rFont val="Arial"/>
        <family val="2"/>
      </rPr>
      <t>456</t>
    </r>
  </si>
  <si>
    <t>92221, 92222</t>
  </si>
  <si>
    <t>96, 97</t>
  </si>
  <si>
    <t>Kapitalne pomoći privatnim bankama i ostalim financijskim institucijama izvan javnog sektora</t>
  </si>
  <si>
    <t>Kapitalne pomoći trgovačkim društvima izvan javnog sektora</t>
  </si>
  <si>
    <t>Kapitalne pomoći poljoprivrednicima</t>
  </si>
  <si>
    <t>Kapitalne pomoći obrtnicima, malim i srednjim poduzetnicima</t>
  </si>
  <si>
    <t>Rashodi za nabavu naproizvedene imovine u tijelima</t>
  </si>
  <si>
    <t>Rashodi za nabavu naproizvedene imovine kod korisnika</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</si>
  <si>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</si>
  <si>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</si>
  <si>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</si>
  <si>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</si>
  <si>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Otplata glavnice primljenih zajmova od drugih razina vlasti - kratkoročni</t>
  </si>
  <si>
    <t>Otplata glavnice primljenih zajmova od drugih razina vlasti - dugoročni</t>
  </si>
  <si>
    <t>Otplata glavnice primljenih zajmova od inozemnih vlada - kratkoročni</t>
  </si>
  <si>
    <t>Otplata glavnice primljenih zajmova od inozemnih vlada - dugoročni</t>
  </si>
  <si>
    <t>Otplata glavnice primljenih zajmova od međunarodnih organizacija - kratkoročni</t>
  </si>
  <si>
    <t>Otplata glavnice primljenih zajmova od međunarodnih organizacija - dugoročni</t>
  </si>
  <si>
    <t>Otplata glavnice primljenih zajmova od tuzemnih blagajna i ostalih financijskuh institucija u javnom sektoru - kratkoročni</t>
  </si>
  <si>
    <t>Obrazac: NT</t>
  </si>
  <si>
    <t xml:space="preserve">RKDP </t>
  </si>
  <si>
    <t>GLAVA</t>
  </si>
  <si>
    <t xml:space="preserve">PRORAČUNSKI KORISNIK                                                                                                              </t>
  </si>
  <si>
    <t xml:space="preserve">                  Izvještaj o novčanim tijekovima </t>
  </si>
  <si>
    <t>u kunama (bez lp.)</t>
  </si>
  <si>
    <t>Račun iz računskog plana</t>
  </si>
  <si>
    <t>O P I S</t>
  </si>
  <si>
    <t xml:space="preserve">AOP oznaka </t>
  </si>
  <si>
    <t>Primitci (povrati) glavnice zajmova danih bankama i ostalim financijskim institucijama u javnom sektoru (AOP 372)</t>
  </si>
  <si>
    <t>Povrat zajmova danih bankama i ostalim financijskim institucijama u javnom sektoru</t>
  </si>
  <si>
    <t>Primitci (povrati) u glavnice zajmova danih trgovačkim društvima u javnom sektoru (AOP 374)</t>
  </si>
  <si>
    <t>Povrat zajmova danih tuzemnimn trgovačkim društvima u javnom sektoru</t>
  </si>
  <si>
    <t>Primitci (povrati) glavnice zajmova danih bankama i ostalim financijskim institucijama izvan javnog sektora (AOP 376+377)</t>
  </si>
  <si>
    <t>Povrat zajmova danih tuzemnim bankama i ostalim financijskim institucijama izvan janog sektora</t>
  </si>
  <si>
    <t>Povrat zajmova inozemni bankama i ostalim financijskim institucijama</t>
  </si>
  <si>
    <t>Primitci (povrat) glavnice zajmova danih trgovački društvima, obrtnicima, malim i srednjim poduzetnicima izvan javnog sektora (AOP 379+380)</t>
  </si>
  <si>
    <t>Povrat zajmova danih tuzemnim trgovačkim društvima, obrtnicima, malim i srednjim obrtnicima izvan javnog sektora</t>
  </si>
  <si>
    <t>Povrat zajmova danih inozemnim trgovačkim društvima, obrtnicima, malim i srednjim obrtnicima izvan javnog sektora</t>
  </si>
  <si>
    <r>
      <t>`</t>
    </r>
    <r>
      <rPr>
        <b/>
        <sz val="9"/>
        <rFont val="Arial"/>
        <family val="2"/>
      </rPr>
      <t>381</t>
    </r>
  </si>
  <si>
    <r>
      <t>`</t>
    </r>
    <r>
      <rPr>
        <sz val="10"/>
        <rFont val="Arial"/>
        <family val="0"/>
      </rPr>
      <t>004</t>
    </r>
  </si>
  <si>
    <r>
      <t>`</t>
    </r>
    <r>
      <rPr>
        <sz val="10"/>
        <rFont val="Arial"/>
        <family val="0"/>
      </rPr>
      <t>005</t>
    </r>
  </si>
  <si>
    <r>
      <t>`</t>
    </r>
    <r>
      <rPr>
        <sz val="10"/>
        <rFont val="Arial"/>
        <family val="0"/>
      </rPr>
      <t>008</t>
    </r>
  </si>
  <si>
    <r>
      <t>`</t>
    </r>
    <r>
      <rPr>
        <sz val="10"/>
        <rFont val="Arial"/>
        <family val="0"/>
      </rPr>
      <t>009</t>
    </r>
  </si>
  <si>
    <r>
      <t>`</t>
    </r>
    <r>
      <rPr>
        <sz val="10"/>
        <rFont val="Arial"/>
        <family val="0"/>
      </rPr>
      <t>010</t>
    </r>
  </si>
  <si>
    <r>
      <t>`</t>
    </r>
    <r>
      <rPr>
        <sz val="10"/>
        <rFont val="Arial"/>
        <family val="0"/>
      </rPr>
      <t>011</t>
    </r>
  </si>
  <si>
    <r>
      <t>`</t>
    </r>
    <r>
      <rPr>
        <sz val="10"/>
        <rFont val="Arial"/>
        <family val="0"/>
      </rPr>
      <t>012</t>
    </r>
  </si>
  <si>
    <r>
      <t>`</t>
    </r>
    <r>
      <rPr>
        <sz val="10"/>
        <rFont val="Arial"/>
        <family val="0"/>
      </rPr>
      <t>014</t>
    </r>
  </si>
  <si>
    <r>
      <t>`</t>
    </r>
    <r>
      <rPr>
        <sz val="10"/>
        <rFont val="Arial"/>
        <family val="0"/>
      </rPr>
      <t>015</t>
    </r>
  </si>
  <si>
    <r>
      <t>`</t>
    </r>
    <r>
      <rPr>
        <sz val="10"/>
        <rFont val="Arial"/>
        <family val="0"/>
      </rPr>
      <t>016</t>
    </r>
  </si>
  <si>
    <r>
      <t>`</t>
    </r>
    <r>
      <rPr>
        <sz val="10"/>
        <rFont val="Arial"/>
        <family val="0"/>
      </rPr>
      <t>017</t>
    </r>
  </si>
  <si>
    <t>Izdaci za usluge (AOP 034+035+036+037+38+039+040+041+042)</t>
  </si>
  <si>
    <t>033</t>
  </si>
  <si>
    <t>3231</t>
  </si>
  <si>
    <t>034</t>
  </si>
  <si>
    <t>3232</t>
  </si>
  <si>
    <t>035</t>
  </si>
  <si>
    <t>3233</t>
  </si>
  <si>
    <t>036</t>
  </si>
  <si>
    <t>3234</t>
  </si>
  <si>
    <t>037</t>
  </si>
  <si>
    <t>3235</t>
  </si>
  <si>
    <t>038</t>
  </si>
  <si>
    <t>3236</t>
  </si>
  <si>
    <t>039</t>
  </si>
  <si>
    <t>3237</t>
  </si>
  <si>
    <t>040</t>
  </si>
  <si>
    <t>3238</t>
  </si>
  <si>
    <t>Računalne usluge</t>
  </si>
  <si>
    <t>041</t>
  </si>
  <si>
    <t>3239</t>
  </si>
  <si>
    <t>042</t>
  </si>
  <si>
    <t>329</t>
  </si>
  <si>
    <t>Ispravak ostalih vlastitih izvora za obveze</t>
  </si>
  <si>
    <t>Obračunati rashodi poslovanja</t>
  </si>
  <si>
    <t>Obračunati rashodi za nabavu nefinancijske imovine</t>
  </si>
  <si>
    <t xml:space="preserve">Financijski izdaci (AOP 050+055+061) </t>
  </si>
  <si>
    <t>049</t>
  </si>
  <si>
    <t>341</t>
  </si>
  <si>
    <t>Kamate za izdane vrijednosne papire (AOP 051+052+053+054)</t>
  </si>
  <si>
    <t>050</t>
  </si>
  <si>
    <t>3411</t>
  </si>
  <si>
    <t>051</t>
  </si>
  <si>
    <t>3412</t>
  </si>
  <si>
    <t>Kamte za izdane mjenice</t>
  </si>
  <si>
    <t>052</t>
  </si>
  <si>
    <t>3413</t>
  </si>
  <si>
    <t>053</t>
  </si>
  <si>
    <t>3419</t>
  </si>
  <si>
    <t>054</t>
  </si>
  <si>
    <t>342</t>
  </si>
  <si>
    <t>Kamate za primljene zajmove (AOP 056+057+058+059+060)</t>
  </si>
  <si>
    <t>055</t>
  </si>
  <si>
    <t>3421</t>
  </si>
  <si>
    <t>056</t>
  </si>
  <si>
    <t>3422</t>
  </si>
  <si>
    <t>Kamate za primljene zajmove od banaka i ostalih financijskih institucija u javnom sektoru</t>
  </si>
  <si>
    <t>057</t>
  </si>
  <si>
    <t>3423</t>
  </si>
  <si>
    <t>Kamate za primljene zajmove od banaka i ostalih financijskih institucija izvan javnog sektora</t>
  </si>
  <si>
    <t>058</t>
  </si>
  <si>
    <t>3424</t>
  </si>
  <si>
    <t>Kamate za primljene zajmove od ostalih tgovačkih društava</t>
  </si>
  <si>
    <t>059</t>
  </si>
  <si>
    <t>3425</t>
  </si>
  <si>
    <t>060</t>
  </si>
  <si>
    <t>343</t>
  </si>
  <si>
    <t>Ostali financijski izdaci (AOP 062+063+064+065)</t>
  </si>
  <si>
    <t>061</t>
  </si>
  <si>
    <t>3431</t>
  </si>
  <si>
    <t>062</t>
  </si>
  <si>
    <t>3432</t>
  </si>
  <si>
    <t xml:space="preserve">Negativne tečajne razlike i valutna klauzula </t>
  </si>
  <si>
    <t>063</t>
  </si>
  <si>
    <t>3433</t>
  </si>
  <si>
    <t xml:space="preserve">Zatezne kamate </t>
  </si>
  <si>
    <t>064</t>
  </si>
  <si>
    <r>
      <t>`</t>
    </r>
    <r>
      <rPr>
        <sz val="10"/>
        <rFont val="Arial"/>
        <family val="0"/>
      </rPr>
      <t>124</t>
    </r>
  </si>
  <si>
    <r>
      <t>`</t>
    </r>
    <r>
      <rPr>
        <sz val="10"/>
        <rFont val="Arial"/>
        <family val="0"/>
      </rPr>
      <t>128</t>
    </r>
  </si>
  <si>
    <r>
      <t>`</t>
    </r>
    <r>
      <rPr>
        <sz val="10"/>
        <rFont val="Arial"/>
        <family val="0"/>
      </rPr>
      <t>129</t>
    </r>
  </si>
  <si>
    <r>
      <t>`</t>
    </r>
    <r>
      <rPr>
        <sz val="10"/>
        <rFont val="Arial"/>
        <family val="0"/>
      </rPr>
      <t>133</t>
    </r>
  </si>
  <si>
    <r>
      <t>`</t>
    </r>
    <r>
      <rPr>
        <sz val="10"/>
        <rFont val="Arial"/>
        <family val="0"/>
      </rPr>
      <t>134</t>
    </r>
  </si>
  <si>
    <r>
      <t>`</t>
    </r>
    <r>
      <rPr>
        <sz val="10"/>
        <rFont val="Arial"/>
        <family val="0"/>
      </rPr>
      <t>135</t>
    </r>
  </si>
  <si>
    <r>
      <t>`</t>
    </r>
    <r>
      <rPr>
        <sz val="10"/>
        <rFont val="Arial"/>
        <family val="0"/>
      </rPr>
      <t>136</t>
    </r>
  </si>
  <si>
    <r>
      <t>`</t>
    </r>
    <r>
      <rPr>
        <sz val="10"/>
        <rFont val="Arial"/>
        <family val="0"/>
      </rPr>
      <t>137</t>
    </r>
  </si>
  <si>
    <r>
      <t>`</t>
    </r>
    <r>
      <rPr>
        <sz val="10"/>
        <rFont val="Arial"/>
        <family val="0"/>
      </rPr>
      <t>138</t>
    </r>
  </si>
  <si>
    <r>
      <t>`</t>
    </r>
    <r>
      <rPr>
        <sz val="10"/>
        <rFont val="Arial"/>
        <family val="0"/>
      </rPr>
      <t>139</t>
    </r>
  </si>
  <si>
    <r>
      <t>`</t>
    </r>
    <r>
      <rPr>
        <sz val="10"/>
        <rFont val="Arial"/>
        <family val="0"/>
      </rPr>
      <t>140</t>
    </r>
  </si>
  <si>
    <r>
      <t>`</t>
    </r>
    <r>
      <rPr>
        <sz val="10"/>
        <rFont val="Arial"/>
        <family val="0"/>
      </rPr>
      <t>143</t>
    </r>
  </si>
  <si>
    <r>
      <t>`</t>
    </r>
    <r>
      <rPr>
        <sz val="10"/>
        <rFont val="Arial"/>
        <family val="0"/>
      </rPr>
      <t>144</t>
    </r>
  </si>
  <si>
    <r>
      <t>`</t>
    </r>
    <r>
      <rPr>
        <sz val="10"/>
        <rFont val="Arial"/>
        <family val="0"/>
      </rPr>
      <t>145</t>
    </r>
  </si>
  <si>
    <r>
      <t>`</t>
    </r>
    <r>
      <rPr>
        <sz val="10"/>
        <rFont val="Arial"/>
        <family val="0"/>
      </rPr>
      <t>146</t>
    </r>
  </si>
  <si>
    <r>
      <t>`</t>
    </r>
    <r>
      <rPr>
        <sz val="10"/>
        <rFont val="Arial"/>
        <family val="0"/>
      </rPr>
      <t>147</t>
    </r>
  </si>
  <si>
    <r>
      <t>`</t>
    </r>
    <r>
      <rPr>
        <sz val="10"/>
        <rFont val="Arial"/>
        <family val="0"/>
      </rPr>
      <t>148</t>
    </r>
  </si>
  <si>
    <r>
      <t>`</t>
    </r>
    <r>
      <rPr>
        <sz val="10"/>
        <rFont val="Arial"/>
        <family val="0"/>
      </rPr>
      <t>149</t>
    </r>
  </si>
  <si>
    <r>
      <t>`</t>
    </r>
    <r>
      <rPr>
        <sz val="10"/>
        <rFont val="Arial"/>
        <family val="0"/>
      </rPr>
      <t>150</t>
    </r>
  </si>
  <si>
    <r>
      <t>`</t>
    </r>
    <r>
      <rPr>
        <sz val="10"/>
        <rFont val="Arial"/>
        <family val="0"/>
      </rPr>
      <t>151</t>
    </r>
  </si>
  <si>
    <r>
      <t>`</t>
    </r>
    <r>
      <rPr>
        <sz val="10"/>
        <rFont val="Arial"/>
        <family val="0"/>
      </rPr>
      <t>152</t>
    </r>
  </si>
  <si>
    <r>
      <t>`</t>
    </r>
    <r>
      <rPr>
        <sz val="10"/>
        <rFont val="Arial"/>
        <family val="0"/>
      </rPr>
      <t>153</t>
    </r>
  </si>
  <si>
    <r>
      <t>`</t>
    </r>
    <r>
      <rPr>
        <sz val="10"/>
        <rFont val="Arial"/>
        <family val="0"/>
      </rPr>
      <t>154</t>
    </r>
  </si>
  <si>
    <r>
      <t>`</t>
    </r>
    <r>
      <rPr>
        <sz val="10"/>
        <rFont val="Arial"/>
        <family val="0"/>
      </rPr>
      <t>155</t>
    </r>
  </si>
  <si>
    <r>
      <t>`</t>
    </r>
    <r>
      <rPr>
        <sz val="10"/>
        <rFont val="Arial"/>
        <family val="0"/>
      </rPr>
      <t>156</t>
    </r>
  </si>
  <si>
    <r>
      <t>`</t>
    </r>
    <r>
      <rPr>
        <sz val="10"/>
        <rFont val="Arial"/>
        <family val="0"/>
      </rPr>
      <t>159</t>
    </r>
  </si>
  <si>
    <r>
      <t>`</t>
    </r>
    <r>
      <rPr>
        <sz val="10"/>
        <rFont val="Arial"/>
        <family val="0"/>
      </rPr>
      <t>160</t>
    </r>
  </si>
  <si>
    <r>
      <t>`</t>
    </r>
    <r>
      <rPr>
        <sz val="10"/>
        <rFont val="Arial"/>
        <family val="0"/>
      </rPr>
      <t>161</t>
    </r>
  </si>
  <si>
    <r>
      <t>`</t>
    </r>
    <r>
      <rPr>
        <sz val="10"/>
        <rFont val="Arial"/>
        <family val="0"/>
      </rPr>
      <t>162</t>
    </r>
  </si>
  <si>
    <r>
      <t>`</t>
    </r>
    <r>
      <rPr>
        <sz val="10"/>
        <rFont val="Arial"/>
        <family val="0"/>
      </rPr>
      <t>163</t>
    </r>
  </si>
  <si>
    <t>Državni ured za reviziju</t>
  </si>
  <si>
    <t>PLANIRANI I OSTVARENI PRIHODI I PRIMICI za 2002.</t>
  </si>
  <si>
    <t>Planirano</t>
  </si>
  <si>
    <t>Ostvareno</t>
  </si>
  <si>
    <t>% ostvarenja</t>
  </si>
  <si>
    <t>Udio</t>
  </si>
  <si>
    <t>Porez i prirez na dohodak</t>
  </si>
  <si>
    <t>Porez na dobit</t>
  </si>
  <si>
    <t>Županijski porezi</t>
  </si>
  <si>
    <t>Gradski i općinski porez</t>
  </si>
  <si>
    <t>Pomoći</t>
  </si>
  <si>
    <t>Prihodi od financijske imovine</t>
  </si>
  <si>
    <t>Prihodi od nefinancijske imovine</t>
  </si>
  <si>
    <t>Pristojbe</t>
  </si>
  <si>
    <t>9.</t>
  </si>
  <si>
    <t>Komunalna naknada i doprinosi</t>
  </si>
  <si>
    <t>10.</t>
  </si>
  <si>
    <t>Prihodi po posebnim propisima</t>
  </si>
  <si>
    <t>11.</t>
  </si>
  <si>
    <t>Ostali prihodi</t>
  </si>
  <si>
    <t>UKUPNI PRIHODI POSLOVANJA:</t>
  </si>
  <si>
    <t>12.</t>
  </si>
  <si>
    <t>Prihodi od prodaje nefinancijske imovine</t>
  </si>
  <si>
    <t>13.</t>
  </si>
  <si>
    <t>Primici od financijske imovine i zaduživanja</t>
  </si>
  <si>
    <t>UKUPNI PRIHODI I PRIMICI</t>
  </si>
  <si>
    <t>Kontrola s AOP 492:</t>
  </si>
  <si>
    <t>PLANIRANI I IZVRŠENI RASHODI I IZDACI ZA 2002.</t>
  </si>
  <si>
    <t>Rashodi za zaposlene</t>
  </si>
  <si>
    <t>Materijalni rashodi</t>
  </si>
  <si>
    <t>Financijski rashodi</t>
  </si>
  <si>
    <t>Subvencije</t>
  </si>
  <si>
    <t>Naknade građanima i kućanstvima</t>
  </si>
  <si>
    <t>Ostali rashodi</t>
  </si>
  <si>
    <t>UKUPNI RASHODI POSLOVANJA</t>
  </si>
  <si>
    <t>Rashodi za nabavu nefinancijske imovine</t>
  </si>
  <si>
    <t>Izdaci za financijsku imovinu i otplate</t>
  </si>
  <si>
    <t>UKUPNO RASHODI I IZDACI</t>
  </si>
  <si>
    <t xml:space="preserve">              VIŠAK</t>
  </si>
  <si>
    <t xml:space="preserve">              MANJAK</t>
  </si>
  <si>
    <t>BILANCA</t>
  </si>
  <si>
    <t>Stanje 1. Siječnja</t>
  </si>
  <si>
    <t>Stanje 31. Prosinca</t>
  </si>
  <si>
    <t>Nefinancijska imovina</t>
  </si>
  <si>
    <t>Financijska imovina</t>
  </si>
  <si>
    <t xml:space="preserve">  UKUPNA IMOVINA</t>
  </si>
  <si>
    <t>Obveze</t>
  </si>
  <si>
    <t>Vlastiti izvori</t>
  </si>
  <si>
    <t xml:space="preserve">  UKUPNO OBVEZE I VLASTITI IZVORI</t>
  </si>
  <si>
    <t xml:space="preserve">  IZVANBILANIČNI ZAPISI - AKTIVA</t>
  </si>
  <si>
    <t xml:space="preserve">  IZVANBILANIČNI ZAPISI - PASIVA</t>
  </si>
  <si>
    <t>Novčana sredstva</t>
  </si>
  <si>
    <t>Potraživanja</t>
  </si>
  <si>
    <t>R.B.</t>
  </si>
  <si>
    <t>Naziv</t>
  </si>
  <si>
    <t>Početkom godine</t>
  </si>
  <si>
    <t>Koncem godine</t>
  </si>
  <si>
    <t>RB</t>
  </si>
  <si>
    <t>Namjena</t>
  </si>
  <si>
    <t>Ukupno</t>
  </si>
  <si>
    <t>Tekuće</t>
  </si>
  <si>
    <t>Kapitalne</t>
  </si>
  <si>
    <t>MINISTARSTVO FINANCIJA</t>
  </si>
  <si>
    <t>Financiranje tekućih izdataka</t>
  </si>
  <si>
    <t>Elementarne nepogode</t>
  </si>
  <si>
    <t>Potpore izravnavanja</t>
  </si>
  <si>
    <t>MINISTARSTVO ZA EUROPSKE INTEGRACIJE</t>
  </si>
  <si>
    <t>MINISTARSTVO ZA OBRT, MALO I SREDNJE PODUZETNIŠTVO</t>
  </si>
  <si>
    <t>MINISTARSTVO POMORSTVA, PROMETA I VEZA</t>
  </si>
  <si>
    <t>MINISTARSTVO POLJOPRIVREDE</t>
  </si>
  <si>
    <t>UKUPNO (1. - 9.)</t>
  </si>
  <si>
    <t>DONACIJE TRGOVAČKIH DRUŠTAVA U VLASNIŠTVU DRŽAVE</t>
  </si>
  <si>
    <t>OSTALO</t>
  </si>
  <si>
    <t>SVEUKUPNO (1. - 12.)</t>
  </si>
  <si>
    <t>Tablica 6</t>
  </si>
  <si>
    <t>RAČUN ZADUŽIVANJA</t>
  </si>
  <si>
    <t>NAZIV</t>
  </si>
  <si>
    <t>PRIMLJENI ZAJMOVI</t>
  </si>
  <si>
    <t>DANI ZAJMOVI</t>
  </si>
  <si>
    <t>KAMATE</t>
  </si>
  <si>
    <t>TUZEMNI</t>
  </si>
  <si>
    <t>INOZEMNI</t>
  </si>
  <si>
    <t>POC.STA</t>
  </si>
  <si>
    <t>PRIM.ZAJ.</t>
  </si>
  <si>
    <t>OTPL.ZAJ.</t>
  </si>
  <si>
    <t>STA.DUG</t>
  </si>
  <si>
    <t>TECRAZ</t>
  </si>
  <si>
    <t>STAD</t>
  </si>
  <si>
    <t>TECR</t>
  </si>
  <si>
    <t>DAN.ZAJ.</t>
  </si>
  <si>
    <t>STV.STA</t>
  </si>
  <si>
    <t>TEC.RA</t>
  </si>
  <si>
    <t>PRIM</t>
  </si>
  <si>
    <t>DANI</t>
  </si>
  <si>
    <t>KONTROLA</t>
  </si>
  <si>
    <t>TABLICA 7</t>
  </si>
  <si>
    <t>ZAPOSLENI 2002.</t>
  </si>
  <si>
    <t>NAZIV JEDINICE</t>
  </si>
  <si>
    <t>U tijelima</t>
  </si>
  <si>
    <t>Kod korisnika</t>
  </si>
  <si>
    <r>
      <t>`</t>
    </r>
    <r>
      <rPr>
        <sz val="9"/>
        <rFont val="Arial"/>
        <family val="2"/>
      </rPr>
      <t>007</t>
    </r>
  </si>
  <si>
    <r>
      <t>`</t>
    </r>
    <r>
      <rPr>
        <sz val="9"/>
        <rFont val="Arial"/>
        <family val="2"/>
      </rPr>
      <t>008</t>
    </r>
  </si>
  <si>
    <r>
      <t>`</t>
    </r>
    <r>
      <rPr>
        <sz val="9"/>
        <rFont val="Arial"/>
        <family val="2"/>
      </rPr>
      <t>009</t>
    </r>
  </si>
  <si>
    <r>
      <t>`</t>
    </r>
    <r>
      <rPr>
        <sz val="9"/>
        <rFont val="Arial"/>
        <family val="2"/>
      </rPr>
      <t>010</t>
    </r>
  </si>
  <si>
    <r>
      <t>`</t>
    </r>
    <r>
      <rPr>
        <sz val="9"/>
        <rFont val="Arial"/>
        <family val="2"/>
      </rPr>
      <t>011</t>
    </r>
  </si>
  <si>
    <r>
      <t>`</t>
    </r>
    <r>
      <rPr>
        <sz val="9"/>
        <rFont val="Arial"/>
        <family val="2"/>
      </rPr>
      <t>012</t>
    </r>
  </si>
  <si>
    <r>
      <t>`</t>
    </r>
    <r>
      <rPr>
        <sz val="9"/>
        <rFont val="Arial"/>
        <family val="2"/>
      </rPr>
      <t>013</t>
    </r>
  </si>
  <si>
    <r>
      <t>`</t>
    </r>
    <r>
      <rPr>
        <sz val="9"/>
        <rFont val="Arial"/>
        <family val="2"/>
      </rPr>
      <t>014</t>
    </r>
  </si>
  <si>
    <r>
      <t>`</t>
    </r>
    <r>
      <rPr>
        <sz val="9"/>
        <rFont val="Arial"/>
        <family val="2"/>
      </rPr>
      <t>015</t>
    </r>
  </si>
  <si>
    <r>
      <t>`</t>
    </r>
    <r>
      <rPr>
        <sz val="9"/>
        <rFont val="Arial"/>
        <family val="2"/>
      </rPr>
      <t>016</t>
    </r>
  </si>
  <si>
    <r>
      <t>`</t>
    </r>
    <r>
      <rPr>
        <sz val="9"/>
        <rFont val="Arial"/>
        <family val="2"/>
      </rPr>
      <t>017</t>
    </r>
  </si>
  <si>
    <r>
      <t>`</t>
    </r>
    <r>
      <rPr>
        <sz val="9"/>
        <rFont val="Arial"/>
        <family val="2"/>
      </rPr>
      <t>018</t>
    </r>
  </si>
  <si>
    <r>
      <t>`</t>
    </r>
    <r>
      <rPr>
        <sz val="9"/>
        <rFont val="Arial"/>
        <family val="2"/>
      </rPr>
      <t>019</t>
    </r>
  </si>
  <si>
    <r>
      <t>`</t>
    </r>
    <r>
      <rPr>
        <sz val="9"/>
        <rFont val="Arial"/>
        <family val="2"/>
      </rPr>
      <t>020</t>
    </r>
  </si>
  <si>
    <r>
      <t>`</t>
    </r>
    <r>
      <rPr>
        <sz val="9"/>
        <rFont val="Arial"/>
        <family val="2"/>
      </rPr>
      <t>021</t>
    </r>
  </si>
  <si>
    <r>
      <t>`</t>
    </r>
    <r>
      <rPr>
        <sz val="9"/>
        <rFont val="Arial"/>
        <family val="2"/>
      </rPr>
      <t>022</t>
    </r>
  </si>
  <si>
    <r>
      <t>`</t>
    </r>
    <r>
      <rPr>
        <sz val="9"/>
        <rFont val="Arial"/>
        <family val="2"/>
      </rPr>
      <t>023</t>
    </r>
  </si>
  <si>
    <r>
      <t>`</t>
    </r>
    <r>
      <rPr>
        <sz val="9"/>
        <rFont val="Arial"/>
        <family val="2"/>
      </rPr>
      <t>024</t>
    </r>
  </si>
  <si>
    <r>
      <t>`</t>
    </r>
    <r>
      <rPr>
        <sz val="9"/>
        <rFont val="Arial"/>
        <family val="2"/>
      </rPr>
      <t>025</t>
    </r>
  </si>
  <si>
    <r>
      <t>`</t>
    </r>
    <r>
      <rPr>
        <sz val="9"/>
        <rFont val="Arial"/>
        <family val="2"/>
      </rPr>
      <t>026</t>
    </r>
  </si>
  <si>
    <r>
      <t>`</t>
    </r>
    <r>
      <rPr>
        <sz val="9"/>
        <rFont val="Arial"/>
        <family val="2"/>
      </rPr>
      <t>027</t>
    </r>
  </si>
  <si>
    <r>
      <t>`</t>
    </r>
    <r>
      <rPr>
        <sz val="9"/>
        <rFont val="Arial"/>
        <family val="2"/>
      </rPr>
      <t>028</t>
    </r>
  </si>
  <si>
    <t>3434</t>
  </si>
  <si>
    <t>Ostali nespomenuti financijski izdaci</t>
  </si>
  <si>
    <t>065</t>
  </si>
  <si>
    <t>35</t>
  </si>
  <si>
    <t>Subvencije (AOP 067+070)</t>
  </si>
  <si>
    <t>066</t>
  </si>
  <si>
    <t>351</t>
  </si>
  <si>
    <t>Subvencije trgovačkim društvima u javnom sektoru (AOP 068+069)</t>
  </si>
  <si>
    <t>067</t>
  </si>
  <si>
    <t xml:space="preserve">- prekoračenje datuma dospijeća od 61-90 dana </t>
  </si>
  <si>
    <t>3.2.4.</t>
  </si>
  <si>
    <t xml:space="preserve">- prekoračenje datuma dospijeća od 90 i više dana </t>
  </si>
  <si>
    <t>3.3.</t>
  </si>
  <si>
    <t>Subvencije trgovačkim društvima, obrtnicima, malim i srednjim poduzetnicima izvan javnog sektora (AOP 071+072+073)</t>
  </si>
  <si>
    <t>070</t>
  </si>
  <si>
    <t>3521</t>
  </si>
  <si>
    <t>Subvencije bankama i ostalin financijskim institucijama izvan javnog sektora</t>
  </si>
  <si>
    <t>071</t>
  </si>
  <si>
    <t>3522</t>
  </si>
  <si>
    <t>072</t>
  </si>
  <si>
    <t>3523</t>
  </si>
  <si>
    <t>073</t>
  </si>
  <si>
    <t>36</t>
  </si>
  <si>
    <t>Pomoći dane u inozemstvo i unutar opće države (AOP 075+078+081)</t>
  </si>
  <si>
    <t>074</t>
  </si>
  <si>
    <t>361</t>
  </si>
  <si>
    <t>Pomoći inozemnim vladama (AOP 076+077)</t>
  </si>
  <si>
    <t>075</t>
  </si>
  <si>
    <t>3611</t>
  </si>
  <si>
    <t>076</t>
  </si>
  <si>
    <t>3612</t>
  </si>
  <si>
    <t>077</t>
  </si>
  <si>
    <t>362</t>
  </si>
  <si>
    <t>Pomoći međunarodnim organizacijama (AOP 079+080)</t>
  </si>
  <si>
    <t>078</t>
  </si>
  <si>
    <t>3621</t>
  </si>
  <si>
    <t>079</t>
  </si>
  <si>
    <t>3622</t>
  </si>
  <si>
    <t>080</t>
  </si>
  <si>
    <t>363</t>
  </si>
  <si>
    <t>Pomoći unutar opće države (AOP 082+083)</t>
  </si>
  <si>
    <t>081</t>
  </si>
  <si>
    <t>3631</t>
  </si>
  <si>
    <t>082</t>
  </si>
  <si>
    <t>3632</t>
  </si>
  <si>
    <t xml:space="preserve">Kapitalne pomoći unutar opće države </t>
  </si>
  <si>
    <t>083</t>
  </si>
  <si>
    <t>37</t>
  </si>
  <si>
    <t>Naknade građanima i kućanstvima na temelju osiguranja i druge naknade                (AOP 085+088)</t>
  </si>
  <si>
    <t>084</t>
  </si>
  <si>
    <t>371</t>
  </si>
  <si>
    <t>Naknade građanima i kućanstvima na temelju osiguranja (AOP 086+087)</t>
  </si>
  <si>
    <t>085</t>
  </si>
  <si>
    <t>3711</t>
  </si>
  <si>
    <t>086</t>
  </si>
  <si>
    <t>3712</t>
  </si>
  <si>
    <t>087</t>
  </si>
  <si>
    <t>372</t>
  </si>
  <si>
    <r>
      <t>`</t>
    </r>
    <r>
      <rPr>
        <sz val="9"/>
        <rFont val="Arial"/>
        <family val="2"/>
      </rPr>
      <t>118</t>
    </r>
  </si>
  <si>
    <r>
      <t>`</t>
    </r>
    <r>
      <rPr>
        <sz val="9"/>
        <rFont val="Arial"/>
        <family val="2"/>
      </rPr>
      <t>119</t>
    </r>
  </si>
  <si>
    <r>
      <t>`</t>
    </r>
    <r>
      <rPr>
        <sz val="9"/>
        <rFont val="Arial"/>
        <family val="2"/>
      </rPr>
      <t>120</t>
    </r>
  </si>
  <si>
    <r>
      <t>`</t>
    </r>
    <r>
      <rPr>
        <sz val="9"/>
        <rFont val="Arial"/>
        <family val="2"/>
      </rPr>
      <t>121</t>
    </r>
  </si>
  <si>
    <r>
      <t>`</t>
    </r>
    <r>
      <rPr>
        <sz val="9"/>
        <rFont val="Arial"/>
        <family val="2"/>
      </rPr>
      <t>122</t>
    </r>
  </si>
  <si>
    <r>
      <t>`</t>
    </r>
    <r>
      <rPr>
        <sz val="9"/>
        <rFont val="Arial"/>
        <family val="2"/>
      </rPr>
      <t>123</t>
    </r>
  </si>
  <si>
    <r>
      <t>`</t>
    </r>
    <r>
      <rPr>
        <sz val="9"/>
        <rFont val="Arial"/>
        <family val="2"/>
      </rPr>
      <t>124</t>
    </r>
  </si>
  <si>
    <r>
      <t>`</t>
    </r>
    <r>
      <rPr>
        <sz val="9"/>
        <rFont val="Arial"/>
        <family val="2"/>
      </rPr>
      <t>125</t>
    </r>
  </si>
  <si>
    <r>
      <t>`</t>
    </r>
    <r>
      <rPr>
        <sz val="9"/>
        <rFont val="Arial"/>
        <family val="2"/>
      </rPr>
      <t>127</t>
    </r>
  </si>
  <si>
    <r>
      <t>`</t>
    </r>
    <r>
      <rPr>
        <sz val="9"/>
        <rFont val="Arial"/>
        <family val="2"/>
      </rPr>
      <t>128</t>
    </r>
  </si>
  <si>
    <r>
      <t>`</t>
    </r>
    <r>
      <rPr>
        <sz val="9"/>
        <rFont val="Arial"/>
        <family val="2"/>
      </rPr>
      <t>129</t>
    </r>
  </si>
  <si>
    <r>
      <t>`</t>
    </r>
    <r>
      <rPr>
        <sz val="9"/>
        <rFont val="Arial"/>
        <family val="2"/>
      </rPr>
      <t>130</t>
    </r>
  </si>
  <si>
    <r>
      <t>`</t>
    </r>
    <r>
      <rPr>
        <sz val="9"/>
        <rFont val="Arial"/>
        <family val="2"/>
      </rPr>
      <t>131</t>
    </r>
  </si>
  <si>
    <r>
      <t>`</t>
    </r>
    <r>
      <rPr>
        <sz val="9"/>
        <rFont val="Arial"/>
        <family val="2"/>
      </rPr>
      <t>132</t>
    </r>
  </si>
  <si>
    <r>
      <t>`</t>
    </r>
    <r>
      <rPr>
        <sz val="9"/>
        <rFont val="Arial"/>
        <family val="2"/>
      </rPr>
      <t>133</t>
    </r>
  </si>
  <si>
    <r>
      <t>`</t>
    </r>
    <r>
      <rPr>
        <sz val="9"/>
        <rFont val="Arial"/>
        <family val="2"/>
      </rPr>
      <t>134</t>
    </r>
  </si>
  <si>
    <r>
      <t>`</t>
    </r>
    <r>
      <rPr>
        <sz val="9"/>
        <rFont val="Arial"/>
        <family val="2"/>
      </rPr>
      <t>135</t>
    </r>
  </si>
  <si>
    <r>
      <t>`</t>
    </r>
    <r>
      <rPr>
        <sz val="9"/>
        <rFont val="Arial"/>
        <family val="2"/>
      </rPr>
      <t>136</t>
    </r>
  </si>
  <si>
    <r>
      <t>`</t>
    </r>
    <r>
      <rPr>
        <sz val="9"/>
        <rFont val="Arial"/>
        <family val="2"/>
      </rPr>
      <t>137</t>
    </r>
  </si>
  <si>
    <r>
      <t>`</t>
    </r>
    <r>
      <rPr>
        <sz val="9"/>
        <rFont val="Arial"/>
        <family val="2"/>
      </rPr>
      <t>138</t>
    </r>
  </si>
  <si>
    <r>
      <t>`</t>
    </r>
    <r>
      <rPr>
        <sz val="9"/>
        <rFont val="Arial"/>
        <family val="2"/>
      </rPr>
      <t>139</t>
    </r>
  </si>
  <si>
    <r>
      <t>`</t>
    </r>
    <r>
      <rPr>
        <sz val="9"/>
        <rFont val="Arial"/>
        <family val="2"/>
      </rPr>
      <t>140</t>
    </r>
  </si>
  <si>
    <r>
      <t>`</t>
    </r>
    <r>
      <rPr>
        <sz val="9"/>
        <rFont val="Arial"/>
        <family val="2"/>
      </rPr>
      <t>141</t>
    </r>
  </si>
  <si>
    <r>
      <t>`</t>
    </r>
    <r>
      <rPr>
        <sz val="9"/>
        <rFont val="Arial"/>
        <family val="2"/>
      </rPr>
      <t>142</t>
    </r>
  </si>
  <si>
    <r>
      <t>`</t>
    </r>
    <r>
      <rPr>
        <sz val="9"/>
        <rFont val="Arial"/>
        <family val="2"/>
      </rPr>
      <t>143</t>
    </r>
  </si>
  <si>
    <r>
      <t>`</t>
    </r>
    <r>
      <rPr>
        <sz val="9"/>
        <rFont val="Arial"/>
        <family val="2"/>
      </rPr>
      <t>144</t>
    </r>
  </si>
  <si>
    <r>
      <t>`</t>
    </r>
    <r>
      <rPr>
        <sz val="9"/>
        <rFont val="Arial"/>
        <family val="2"/>
      </rPr>
      <t>145</t>
    </r>
  </si>
  <si>
    <r>
      <t>`</t>
    </r>
    <r>
      <rPr>
        <sz val="9"/>
        <rFont val="Arial"/>
        <family val="2"/>
      </rPr>
      <t>146</t>
    </r>
  </si>
  <si>
    <r>
      <t>`</t>
    </r>
    <r>
      <rPr>
        <sz val="9"/>
        <rFont val="Arial"/>
        <family val="2"/>
      </rPr>
      <t>147</t>
    </r>
  </si>
  <si>
    <r>
      <t>`</t>
    </r>
    <r>
      <rPr>
        <sz val="9"/>
        <rFont val="Arial"/>
        <family val="2"/>
      </rPr>
      <t>148</t>
    </r>
  </si>
  <si>
    <r>
      <t>`</t>
    </r>
    <r>
      <rPr>
        <sz val="9"/>
        <rFont val="Arial"/>
        <family val="2"/>
      </rPr>
      <t>149</t>
    </r>
  </si>
  <si>
    <r>
      <t>`</t>
    </r>
    <r>
      <rPr>
        <sz val="9"/>
        <rFont val="Arial"/>
        <family val="2"/>
      </rPr>
      <t>150</t>
    </r>
  </si>
  <si>
    <r>
      <t>`</t>
    </r>
    <r>
      <rPr>
        <sz val="9"/>
        <rFont val="Arial"/>
        <family val="2"/>
      </rPr>
      <t>151</t>
    </r>
  </si>
  <si>
    <r>
      <t>`</t>
    </r>
    <r>
      <rPr>
        <sz val="9"/>
        <rFont val="Arial"/>
        <family val="2"/>
      </rPr>
      <t>152</t>
    </r>
  </si>
  <si>
    <r>
      <t>`</t>
    </r>
    <r>
      <rPr>
        <sz val="9"/>
        <rFont val="Arial"/>
        <family val="2"/>
      </rPr>
      <t>153</t>
    </r>
  </si>
  <si>
    <r>
      <t>`</t>
    </r>
    <r>
      <rPr>
        <sz val="9"/>
        <rFont val="Arial"/>
        <family val="2"/>
      </rPr>
      <t>155</t>
    </r>
  </si>
  <si>
    <r>
      <t>`</t>
    </r>
    <r>
      <rPr>
        <sz val="9"/>
        <rFont val="Arial"/>
        <family val="2"/>
      </rPr>
      <t>156</t>
    </r>
  </si>
  <si>
    <r>
      <t>`</t>
    </r>
    <r>
      <rPr>
        <sz val="9"/>
        <rFont val="Arial"/>
        <family val="2"/>
      </rPr>
      <t>157</t>
    </r>
  </si>
  <si>
    <r>
      <t>`</t>
    </r>
    <r>
      <rPr>
        <sz val="9"/>
        <rFont val="Arial"/>
        <family val="2"/>
      </rPr>
      <t>158</t>
    </r>
  </si>
  <si>
    <r>
      <t>`</t>
    </r>
    <r>
      <rPr>
        <sz val="9"/>
        <rFont val="Arial"/>
        <family val="2"/>
      </rPr>
      <t>159</t>
    </r>
  </si>
  <si>
    <r>
      <t>`</t>
    </r>
    <r>
      <rPr>
        <sz val="9"/>
        <rFont val="Arial"/>
        <family val="2"/>
      </rPr>
      <t>160</t>
    </r>
  </si>
  <si>
    <r>
      <t>`</t>
    </r>
    <r>
      <rPr>
        <sz val="9"/>
        <rFont val="Arial"/>
        <family val="2"/>
      </rPr>
      <t>161</t>
    </r>
  </si>
  <si>
    <r>
      <t>`</t>
    </r>
    <r>
      <rPr>
        <sz val="9"/>
        <rFont val="Arial"/>
        <family val="2"/>
      </rPr>
      <t>162</t>
    </r>
  </si>
  <si>
    <r>
      <t>`</t>
    </r>
    <r>
      <rPr>
        <sz val="9"/>
        <rFont val="Arial"/>
        <family val="2"/>
      </rPr>
      <t>163</t>
    </r>
  </si>
  <si>
    <r>
      <t>`</t>
    </r>
    <r>
      <rPr>
        <sz val="9"/>
        <rFont val="Arial"/>
        <family val="2"/>
      </rPr>
      <t>164</t>
    </r>
  </si>
  <si>
    <r>
      <t>`</t>
    </r>
    <r>
      <rPr>
        <sz val="9"/>
        <rFont val="Arial"/>
        <family val="2"/>
      </rPr>
      <t>165</t>
    </r>
  </si>
  <si>
    <r>
      <t>`</t>
    </r>
    <r>
      <rPr>
        <sz val="9"/>
        <rFont val="Arial"/>
        <family val="2"/>
      </rPr>
      <t>166</t>
    </r>
  </si>
  <si>
    <r>
      <t>`</t>
    </r>
    <r>
      <rPr>
        <sz val="9"/>
        <rFont val="Arial"/>
        <family val="2"/>
      </rPr>
      <t>167</t>
    </r>
  </si>
  <si>
    <r>
      <t>`</t>
    </r>
    <r>
      <rPr>
        <sz val="9"/>
        <rFont val="Arial"/>
        <family val="2"/>
      </rPr>
      <t>168</t>
    </r>
  </si>
  <si>
    <r>
      <t>`</t>
    </r>
    <r>
      <rPr>
        <sz val="9"/>
        <rFont val="Arial"/>
        <family val="2"/>
      </rPr>
      <t>169</t>
    </r>
  </si>
  <si>
    <r>
      <t>`</t>
    </r>
    <r>
      <rPr>
        <sz val="9"/>
        <rFont val="Arial"/>
        <family val="2"/>
      </rPr>
      <t>170</t>
    </r>
  </si>
  <si>
    <r>
      <t>`</t>
    </r>
    <r>
      <rPr>
        <sz val="9"/>
        <rFont val="Arial"/>
        <family val="2"/>
      </rPr>
      <t>172</t>
    </r>
  </si>
  <si>
    <r>
      <t>`</t>
    </r>
    <r>
      <rPr>
        <sz val="9"/>
        <rFont val="Arial"/>
        <family val="2"/>
      </rPr>
      <t>173</t>
    </r>
  </si>
  <si>
    <r>
      <t>`</t>
    </r>
    <r>
      <rPr>
        <sz val="9"/>
        <rFont val="Arial"/>
        <family val="2"/>
      </rPr>
      <t>174</t>
    </r>
  </si>
  <si>
    <r>
      <t>`</t>
    </r>
    <r>
      <rPr>
        <sz val="9"/>
        <rFont val="Arial"/>
        <family val="2"/>
      </rPr>
      <t>175</t>
    </r>
  </si>
  <si>
    <r>
      <t>`</t>
    </r>
    <r>
      <rPr>
        <sz val="9"/>
        <rFont val="Arial"/>
        <family val="2"/>
      </rPr>
      <t>176</t>
    </r>
  </si>
  <si>
    <r>
      <t>`</t>
    </r>
    <r>
      <rPr>
        <sz val="9"/>
        <rFont val="Arial"/>
        <family val="2"/>
      </rPr>
      <t>177</t>
    </r>
  </si>
  <si>
    <r>
      <t>`</t>
    </r>
    <r>
      <rPr>
        <sz val="9"/>
        <rFont val="Arial"/>
        <family val="2"/>
      </rPr>
      <t>178</t>
    </r>
  </si>
  <si>
    <r>
      <t>`</t>
    </r>
    <r>
      <rPr>
        <sz val="9"/>
        <rFont val="Arial"/>
        <family val="2"/>
      </rPr>
      <t>180</t>
    </r>
  </si>
  <si>
    <r>
      <t>`</t>
    </r>
    <r>
      <rPr>
        <sz val="9"/>
        <rFont val="Arial"/>
        <family val="2"/>
      </rPr>
      <t>181</t>
    </r>
  </si>
  <si>
    <r>
      <t>`</t>
    </r>
    <r>
      <rPr>
        <sz val="9"/>
        <rFont val="Arial"/>
        <family val="2"/>
      </rPr>
      <t>182</t>
    </r>
  </si>
  <si>
    <r>
      <t>`</t>
    </r>
    <r>
      <rPr>
        <sz val="9"/>
        <rFont val="Arial"/>
        <family val="2"/>
      </rPr>
      <t>183</t>
    </r>
  </si>
  <si>
    <r>
      <t>`</t>
    </r>
    <r>
      <rPr>
        <sz val="9"/>
        <rFont val="Arial"/>
        <family val="2"/>
      </rPr>
      <t>184</t>
    </r>
  </si>
  <si>
    <r>
      <t>`</t>
    </r>
    <r>
      <rPr>
        <sz val="9"/>
        <rFont val="Arial"/>
        <family val="2"/>
      </rPr>
      <t>185</t>
    </r>
  </si>
  <si>
    <r>
      <t>`</t>
    </r>
    <r>
      <rPr>
        <sz val="9"/>
        <rFont val="Arial"/>
        <family val="2"/>
      </rPr>
      <t>186</t>
    </r>
  </si>
  <si>
    <r>
      <t>`</t>
    </r>
    <r>
      <rPr>
        <sz val="9"/>
        <rFont val="Arial"/>
        <family val="2"/>
      </rPr>
      <t>187</t>
    </r>
  </si>
  <si>
    <r>
      <t>`</t>
    </r>
    <r>
      <rPr>
        <sz val="9"/>
        <rFont val="Arial"/>
        <family val="2"/>
      </rPr>
      <t>188</t>
    </r>
  </si>
  <si>
    <r>
      <t>`</t>
    </r>
    <r>
      <rPr>
        <sz val="9"/>
        <rFont val="Arial"/>
        <family val="2"/>
      </rPr>
      <t>190</t>
    </r>
  </si>
  <si>
    <r>
      <t>`</t>
    </r>
    <r>
      <rPr>
        <sz val="9"/>
        <rFont val="Arial"/>
        <family val="2"/>
      </rPr>
      <t>191</t>
    </r>
  </si>
  <si>
    <r>
      <t>`</t>
    </r>
    <r>
      <rPr>
        <sz val="9"/>
        <rFont val="Arial"/>
        <family val="2"/>
      </rPr>
      <t>192</t>
    </r>
  </si>
  <si>
    <r>
      <t>`</t>
    </r>
    <r>
      <rPr>
        <sz val="9"/>
        <rFont val="Arial"/>
        <family val="2"/>
      </rPr>
      <t>193</t>
    </r>
  </si>
  <si>
    <r>
      <t>`</t>
    </r>
    <r>
      <rPr>
        <sz val="9"/>
        <rFont val="Arial"/>
        <family val="2"/>
      </rPr>
      <t>194</t>
    </r>
  </si>
  <si>
    <r>
      <t>`</t>
    </r>
    <r>
      <rPr>
        <sz val="9"/>
        <rFont val="Arial"/>
        <family val="2"/>
      </rPr>
      <t>195</t>
    </r>
  </si>
  <si>
    <r>
      <t>`</t>
    </r>
    <r>
      <rPr>
        <sz val="9"/>
        <rFont val="Arial"/>
        <family val="2"/>
      </rPr>
      <t>197</t>
    </r>
  </si>
  <si>
    <r>
      <t>`</t>
    </r>
    <r>
      <rPr>
        <sz val="9"/>
        <rFont val="Arial"/>
        <family val="2"/>
      </rPr>
      <t>198</t>
    </r>
  </si>
  <si>
    <r>
      <t>`</t>
    </r>
    <r>
      <rPr>
        <sz val="9"/>
        <rFont val="Arial"/>
        <family val="2"/>
      </rPr>
      <t>199</t>
    </r>
  </si>
  <si>
    <r>
      <t>`</t>
    </r>
    <r>
      <rPr>
        <sz val="9"/>
        <rFont val="Arial"/>
        <family val="2"/>
      </rPr>
      <t>200</t>
    </r>
  </si>
  <si>
    <r>
      <t>`</t>
    </r>
    <r>
      <rPr>
        <sz val="9"/>
        <rFont val="Arial"/>
        <family val="2"/>
      </rPr>
      <t>201</t>
    </r>
  </si>
  <si>
    <r>
      <t>`</t>
    </r>
    <r>
      <rPr>
        <sz val="9"/>
        <rFont val="Arial"/>
        <family val="2"/>
      </rPr>
      <t>202</t>
    </r>
  </si>
  <si>
    <r>
      <t>`</t>
    </r>
    <r>
      <rPr>
        <sz val="9"/>
        <rFont val="Arial"/>
        <family val="2"/>
      </rPr>
      <t>203</t>
    </r>
  </si>
  <si>
    <r>
      <t>`</t>
    </r>
    <r>
      <rPr>
        <sz val="9"/>
        <rFont val="Arial"/>
        <family val="2"/>
      </rPr>
      <t>204</t>
    </r>
  </si>
  <si>
    <t>Otplata glavnice primljenih zajmova od inozemnih banaka i ostalih financijskih institucija - dugoročni</t>
  </si>
  <si>
    <t>Otplata glavnice primljenih zajmova od tuzemnih banaka i ostalih financijskih institucija izvan  javnog sektora - dugoročni</t>
  </si>
  <si>
    <t>Otplata glavnice primljenih zajmova od tuzemnih banaka i ostalih financijskih institucija izvan  javnog sektora -kratkoročni</t>
  </si>
  <si>
    <t>Otplata glavnice primljenih zajmova od tuzemnih trgovačkih društava, obrtnika, malog i srednjeg poduzetništva izvan javnog sektora - kratkoročne</t>
  </si>
  <si>
    <t>Otplata glavnice primljenih zajmova od tuzemnih trgovačkih društava, obrtnika, malog i srednjeg poduzetništva izvan javnog sektora - dugoročne</t>
  </si>
  <si>
    <t>Otplata glavnice primljenih zajmova od inozemnih trgovačkih društava, obrtnika, malog i srednjeg poduzetništva izvan javnog sektora - kratkoročni</t>
  </si>
  <si>
    <t>Primitci od prodaje dionica i udjela u glavnici trgovačkih društava izvan  javnog sektora (AOP 403+404)</t>
  </si>
  <si>
    <t>Dionice i udjeli u glavnici tuzemnih trgovačkih društava izvan javnog sektora</t>
  </si>
  <si>
    <t>Dionice i udjeli u glavnici inozemnih trgovačkih društava</t>
  </si>
  <si>
    <r>
      <t>`</t>
    </r>
    <r>
      <rPr>
        <b/>
        <sz val="9"/>
        <rFont val="Arial"/>
        <family val="2"/>
      </rPr>
      <t>405</t>
    </r>
  </si>
  <si>
    <t>Primitci od zaduživanja (AOP 406+410+412+414+417)</t>
  </si>
  <si>
    <t>Primljeni zajmovi od drugih razina vlasti, inozemnih vlada međunarodnih organizacija (AOP 407+408+409)</t>
  </si>
  <si>
    <t>Primljeni zajmovi od drugih razina vlasti</t>
  </si>
  <si>
    <t>Primljeni zajmovi od drugih inozemnih vlada</t>
  </si>
  <si>
    <t>Primljeni zajmovi od drugih međunarodnih organizacija</t>
  </si>
  <si>
    <t>Primljeni zajmovi od banaka i ostalih financijskih institucija u javnom sektoru (AOP 411)</t>
  </si>
  <si>
    <t>Primljeni zajmovi od banaka i ostalih financijskih institucija u javnom sektoru</t>
  </si>
  <si>
    <t>Primljeni zajmovi od trgovačkih društava u javnom sektoru (AOP 413)</t>
  </si>
  <si>
    <t>Primljeni zajmovi od trgovačkih društava u javnom sektoru</t>
  </si>
  <si>
    <t>Primljeni zajmovi od banaka i ostalih financijskih institucija izvan javnog sektora (AOP 415+416)</t>
  </si>
  <si>
    <t>Primljeni zajmovi od banaka i ostalih financijskih institucija izvan javnog sektora</t>
  </si>
  <si>
    <t xml:space="preserve">Instrumenti, uređaji i strojevi </t>
  </si>
  <si>
    <t>146</t>
  </si>
  <si>
    <t>4226</t>
  </si>
  <si>
    <t>147</t>
  </si>
  <si>
    <t>4227</t>
  </si>
  <si>
    <t xml:space="preserve">                                    za razdoblje od        1.1.2004.      do        31.12.2004.</t>
  </si>
  <si>
    <t>1.1.2004.   do   31.12.2004.</t>
  </si>
  <si>
    <t xml:space="preserve">Osoba za kontaktiranje                                                         </t>
  </si>
  <si>
    <t>Primljeni zajmovi od inozemnih banaka i ostalih financijskih institucija</t>
  </si>
  <si>
    <t>Primljeni zajmovi od trgovačkih društava, obrtnika, malih i srednjih poduzetnika izvan javnog sektora (AOP 418+419)</t>
  </si>
  <si>
    <t>Primljeni zajmovi od trgovačkih društava, obrtnika, malih i srednjih poduzetnika izvan javnog sektora</t>
  </si>
  <si>
    <t>Primljeni zajmovi od inozemnih trgovačkih društava, obrtnika, malih i srednjih poduzetnika</t>
  </si>
  <si>
    <r>
      <t>`</t>
    </r>
    <r>
      <rPr>
        <b/>
        <sz val="9"/>
        <rFont val="Arial"/>
        <family val="2"/>
      </rPr>
      <t>420</t>
    </r>
  </si>
  <si>
    <t>Izdaci za otplatu glavnice za izdane ostale vrijednosne papire (AOP 486+487)</t>
  </si>
  <si>
    <t>Izdaci za otplatu glavnice za izdane ostale vrijednosne papire - u zemlji</t>
  </si>
  <si>
    <t>Izdaci za otplatu glavnice za izdane ostale vrijednosne papire - u inozemstvu</t>
  </si>
  <si>
    <t>VIŠAK PRIMITKA OD FINANCIJSKE IMOVINE I OBVEZA (AOP 362-420)</t>
  </si>
  <si>
    <r>
      <t>`</t>
    </r>
    <r>
      <rPr>
        <b/>
        <sz val="9"/>
        <rFont val="Arial"/>
        <family val="2"/>
      </rPr>
      <t>488</t>
    </r>
  </si>
  <si>
    <t>MANJAK PRIMITKA OD FINANCIJSKE IMOVINE I OBVEZA (AOP 420-362)</t>
  </si>
  <si>
    <r>
      <t>`</t>
    </r>
    <r>
      <rPr>
        <b/>
        <sz val="9"/>
        <rFont val="Arial"/>
        <family val="2"/>
      </rPr>
      <t>489</t>
    </r>
  </si>
  <si>
    <t>Višak primitka od financijske imovine - preneseni</t>
  </si>
  <si>
    <t>Manjak primitka od financijske imovine - preneseni</t>
  </si>
  <si>
    <t>UKUPNI PRIHODI I PRIMITCI (AOP 355+362)</t>
  </si>
  <si>
    <r>
      <t>`</t>
    </r>
    <r>
      <rPr>
        <b/>
        <sz val="9"/>
        <rFont val="Arial"/>
        <family val="2"/>
      </rPr>
      <t>492</t>
    </r>
  </si>
  <si>
    <t>UKUPNI RASHODI I IZDACI (AOP 356+420)</t>
  </si>
  <si>
    <r>
      <t>`</t>
    </r>
    <r>
      <rPr>
        <b/>
        <sz val="9"/>
        <rFont val="Arial"/>
        <family val="2"/>
      </rPr>
      <t>493</t>
    </r>
  </si>
  <si>
    <r>
      <t>`</t>
    </r>
    <r>
      <rPr>
        <b/>
        <sz val="9"/>
        <rFont val="Arial"/>
        <family val="2"/>
      </rPr>
      <t>494</t>
    </r>
  </si>
  <si>
    <r>
      <t>`</t>
    </r>
    <r>
      <rPr>
        <b/>
        <sz val="9"/>
        <rFont val="Arial"/>
        <family val="2"/>
      </rPr>
      <t>495</t>
    </r>
  </si>
  <si>
    <t>VIŠAK PRIHODA I PRIMITAKA (AOP 492-493)</t>
  </si>
  <si>
    <t>MANJAK PRIHODA I PRIMITAKA (AOP 493-492)</t>
  </si>
  <si>
    <t>9221-9222</t>
  </si>
  <si>
    <t>Višak prihoda i primitaka - preneseni (AOP 359+490-360-491)</t>
  </si>
  <si>
    <t>9222-9221</t>
  </si>
  <si>
    <t>Manjak prihoda i primitaka - preneseni (AOP 360+491-359-490)</t>
  </si>
  <si>
    <t>Višak prihoda i primitaka raspoloživ u sljedećem razdoblju (AOP 494+496-495-497)</t>
  </si>
  <si>
    <r>
      <t>`</t>
    </r>
    <r>
      <rPr>
        <b/>
        <sz val="9"/>
        <rFont val="Arial"/>
        <family val="2"/>
      </rPr>
      <t>498</t>
    </r>
  </si>
  <si>
    <r>
      <t>`</t>
    </r>
    <r>
      <rPr>
        <b/>
        <sz val="9"/>
        <rFont val="Arial"/>
        <family val="2"/>
      </rPr>
      <t>499</t>
    </r>
  </si>
  <si>
    <t>Manjak prihoda i primitaka za pokriće u sljedećem razdoblju (AOP 495+497-494-496)</t>
  </si>
  <si>
    <r>
      <t>`</t>
    </r>
    <r>
      <rPr>
        <b/>
        <sz val="9"/>
        <rFont val="Arial"/>
        <family val="2"/>
      </rPr>
      <t>500</t>
    </r>
  </si>
  <si>
    <t>DODATNI PODACI</t>
  </si>
  <si>
    <r>
      <t>`</t>
    </r>
    <r>
      <rPr>
        <b/>
        <sz val="9"/>
        <rFont val="Arial"/>
        <family val="2"/>
      </rPr>
      <t>501</t>
    </r>
  </si>
  <si>
    <r>
      <t>`</t>
    </r>
    <r>
      <rPr>
        <b/>
        <sz val="9"/>
        <rFont val="Arial"/>
        <family val="2"/>
      </rPr>
      <t>503</t>
    </r>
  </si>
  <si>
    <r>
      <t>`</t>
    </r>
    <r>
      <rPr>
        <sz val="9"/>
        <rFont val="Arial"/>
        <family val="2"/>
      </rPr>
      <t>528</t>
    </r>
  </si>
  <si>
    <r>
      <t>`</t>
    </r>
    <r>
      <rPr>
        <sz val="9"/>
        <rFont val="Arial"/>
        <family val="2"/>
      </rPr>
      <t>530</t>
    </r>
  </si>
  <si>
    <r>
      <t>`</t>
    </r>
    <r>
      <rPr>
        <sz val="9"/>
        <rFont val="Arial"/>
        <family val="2"/>
      </rPr>
      <t>532</t>
    </r>
  </si>
  <si>
    <r>
      <t>`</t>
    </r>
    <r>
      <rPr>
        <sz val="9"/>
        <rFont val="Arial"/>
        <family val="2"/>
      </rPr>
      <t>534</t>
    </r>
  </si>
  <si>
    <r>
      <t>`</t>
    </r>
    <r>
      <rPr>
        <sz val="9"/>
        <rFont val="Arial"/>
        <family val="2"/>
      </rPr>
      <t>527</t>
    </r>
  </si>
  <si>
    <r>
      <t>`</t>
    </r>
    <r>
      <rPr>
        <sz val="9"/>
        <rFont val="Arial"/>
        <family val="2"/>
      </rPr>
      <t>529</t>
    </r>
  </si>
  <si>
    <r>
      <t>`</t>
    </r>
    <r>
      <rPr>
        <sz val="9"/>
        <rFont val="Arial"/>
        <family val="2"/>
      </rPr>
      <t>531</t>
    </r>
  </si>
  <si>
    <r>
      <t>`</t>
    </r>
    <r>
      <rPr>
        <sz val="9"/>
        <rFont val="Arial"/>
        <family val="2"/>
      </rPr>
      <t>533</t>
    </r>
  </si>
  <si>
    <r>
      <t>`</t>
    </r>
    <r>
      <rPr>
        <sz val="9"/>
        <rFont val="Arial"/>
        <family val="2"/>
      </rPr>
      <t>535</t>
    </r>
  </si>
  <si>
    <r>
      <t>`</t>
    </r>
    <r>
      <rPr>
        <b/>
        <sz val="9"/>
        <rFont val="Arial"/>
        <family val="2"/>
      </rPr>
      <t>502</t>
    </r>
  </si>
  <si>
    <r>
      <t>`</t>
    </r>
    <r>
      <rPr>
        <b/>
        <sz val="9"/>
        <rFont val="Arial"/>
        <family val="2"/>
      </rPr>
      <t>504</t>
    </r>
  </si>
  <si>
    <t>Stanje novčanih sredstava na početku kvartala</t>
  </si>
  <si>
    <t>11-dugovno</t>
  </si>
  <si>
    <t>Ukupni priljevi na novčane račune i blagajne</t>
  </si>
  <si>
    <t>11-potražno</t>
  </si>
  <si>
    <t>Ukupni odljevi s novčanih računa i blagajni</t>
  </si>
  <si>
    <t>Stanje novčanih sredstava na kraju kvartala (AOP 501+502-503)</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</si>
  <si>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</si>
  <si>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</si>
  <si>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</si>
  <si>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</si>
  <si>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</si>
  <si>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</si>
  <si>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Kamate za primljene zajmove od inozemnih vlada</t>
  </si>
  <si>
    <t>Kamate za primljene zajmove od međunarodnih organizacija</t>
  </si>
  <si>
    <t>Kamate za primljene zajmove od tuzemnih banaka i ostalih financijskih institucija izvan javnog sektora</t>
  </si>
  <si>
    <t>Kamate za primljene zajmove od inozemnih banaka i ostalih financijskih institucija</t>
  </si>
  <si>
    <t>Kamate za primljene zajmove od ostalih tuzemnih trgovačkih društava</t>
  </si>
  <si>
    <t>Kamate za primljene zajmove od ostalih inozemnih trgovačkih društava</t>
  </si>
  <si>
    <t>Subvencije poljoprivrednicima</t>
  </si>
  <si>
    <t>dio 35232</t>
  </si>
  <si>
    <t>Subvencije obrtnicima</t>
  </si>
  <si>
    <t>Naknade za bolest i invalididitet</t>
  </si>
  <si>
    <t>Naknade za nezaposlene</t>
  </si>
  <si>
    <t>Naknade za mirovine i dodatke</t>
  </si>
  <si>
    <t>Porodiljne naknade</t>
  </si>
  <si>
    <t>Obiteljska mirovina</t>
  </si>
  <si>
    <t>Naknade za dječji doplatak</t>
  </si>
  <si>
    <t>Pomoć obitljima i kućanstvima</t>
  </si>
  <si>
    <t>Pomoć invalidima i hendikepiranim osobama</t>
  </si>
  <si>
    <t>Naknada za mirovine i dodatke</t>
  </si>
  <si>
    <t>Stipendije i školarine</t>
  </si>
  <si>
    <t>Porodiljne naknade i oprema za novorođenčad</t>
  </si>
  <si>
    <t>Pomoć zanaposlenim osobama</t>
  </si>
  <si>
    <t>Sufinanciranje cijene prijevoza</t>
  </si>
  <si>
    <t>Pomoć i njega u kući</t>
  </si>
  <si>
    <t>Kapitalne pomoći bankama i ostalim financijskim institucijama u javnom sektoru</t>
  </si>
  <si>
    <t>Kapitalne pomoći trgovačkim društvima u javnom sektoru</t>
  </si>
  <si>
    <t>Obveze za zajmove inozemnim bankama i ostalim financijskim institucijama izvan javnog sektora</t>
  </si>
  <si>
    <t>Obveze za zajmove inozemnim trgovačkim društvima, obrtnicima, malim i srednjim poduzetnicima izvan javnog sektora</t>
  </si>
  <si>
    <t>Ispravak vrijednosti obveza za zajmove</t>
  </si>
  <si>
    <t>Odgođeno plaćanje rashoda</t>
  </si>
  <si>
    <t>Naplaćeni prihodi budućih razdoblja</t>
  </si>
  <si>
    <t>Mjesto i datum</t>
  </si>
  <si>
    <t>Vlastiti izvori iz proračuna</t>
  </si>
  <si>
    <t>Ostali vlastiti izvori</t>
  </si>
  <si>
    <t>Ispravak vlastitih izvora iz proračuna za obveze</t>
  </si>
  <si>
    <t>Izdaci za otplatu glavnice za izdane trezorske zapise u inozemstvui</t>
  </si>
  <si>
    <t>Obračunati prihodi poslovanja</t>
  </si>
  <si>
    <t>Obračunati prihodi od prodaje nefinancijske imovine</t>
  </si>
  <si>
    <t>Rezerviranja viška prihoda</t>
  </si>
  <si>
    <t>Izvanbilanični zapisi</t>
  </si>
  <si>
    <t>Izvanbilanični zapisi - aktiva</t>
  </si>
  <si>
    <t>Izvanbilanični zapisi - pasiva</t>
  </si>
  <si>
    <t>Porez na cestovna motorna vozila</t>
  </si>
  <si>
    <t>Porez na plovne objekte</t>
  </si>
  <si>
    <t>Porez na tvrtku odnosno naziv tvrtke</t>
  </si>
  <si>
    <t>Porez na reklame</t>
  </si>
  <si>
    <t>Ostali nespomenuti porezi na korištenje dobara ili izvođenje aktivnosti</t>
  </si>
  <si>
    <t>Tekuće pomoći iz državnog proračuna</t>
  </si>
  <si>
    <t>Kapitalne pomoći iz državnog proračuna</t>
  </si>
  <si>
    <t>Sufinanciranje cijene usluga, participacije i slično</t>
  </si>
  <si>
    <t>Dopunsko zdravstveno osiguranje</t>
  </si>
  <si>
    <t>Prihodi na temelju refundacija rashoda iz prethodnih godina</t>
  </si>
  <si>
    <t>Rashodi za zaposlene u tijelima</t>
  </si>
  <si>
    <t>Rashodi za zaposlene kod korisnika</t>
  </si>
  <si>
    <t>dio 311*</t>
  </si>
  <si>
    <t>Neto plaća u tijelima</t>
  </si>
  <si>
    <t>Neto plaća kod korisnika</t>
  </si>
  <si>
    <r>
      <t>`</t>
    </r>
    <r>
      <rPr>
        <sz val="9"/>
        <rFont val="Arial"/>
        <family val="2"/>
      </rPr>
      <t>536</t>
    </r>
  </si>
  <si>
    <r>
      <t>`</t>
    </r>
    <r>
      <rPr>
        <sz val="9"/>
        <rFont val="Arial"/>
        <family val="2"/>
      </rPr>
      <t>537</t>
    </r>
  </si>
  <si>
    <r>
      <t>`</t>
    </r>
    <r>
      <rPr>
        <sz val="9"/>
        <rFont val="Arial"/>
        <family val="2"/>
      </rPr>
      <t>538</t>
    </r>
  </si>
  <si>
    <r>
      <t>`</t>
    </r>
    <r>
      <rPr>
        <sz val="9"/>
        <rFont val="Arial"/>
        <family val="2"/>
      </rPr>
      <t>539</t>
    </r>
  </si>
  <si>
    <r>
      <t>`</t>
    </r>
    <r>
      <rPr>
        <sz val="9"/>
        <rFont val="Arial"/>
        <family val="2"/>
      </rPr>
      <t>540</t>
    </r>
  </si>
  <si>
    <r>
      <t>`</t>
    </r>
    <r>
      <rPr>
        <sz val="9"/>
        <rFont val="Arial"/>
        <family val="2"/>
      </rPr>
      <t>541</t>
    </r>
  </si>
  <si>
    <r>
      <t>`</t>
    </r>
    <r>
      <rPr>
        <sz val="9"/>
        <rFont val="Arial"/>
        <family val="2"/>
      </rPr>
      <t>542</t>
    </r>
  </si>
  <si>
    <r>
      <t>`</t>
    </r>
    <r>
      <rPr>
        <sz val="9"/>
        <rFont val="Arial"/>
        <family val="2"/>
      </rPr>
      <t>543</t>
    </r>
  </si>
  <si>
    <r>
      <t>`</t>
    </r>
    <r>
      <rPr>
        <sz val="9"/>
        <rFont val="Arial"/>
        <family val="2"/>
      </rPr>
      <t>544</t>
    </r>
  </si>
  <si>
    <r>
      <t>`</t>
    </r>
    <r>
      <rPr>
        <sz val="9"/>
        <rFont val="Arial"/>
        <family val="2"/>
      </rPr>
      <t>545</t>
    </r>
  </si>
  <si>
    <r>
      <t>`</t>
    </r>
    <r>
      <rPr>
        <sz val="9"/>
        <rFont val="Arial"/>
        <family val="2"/>
      </rPr>
      <t>546</t>
    </r>
  </si>
  <si>
    <r>
      <t>`</t>
    </r>
    <r>
      <rPr>
        <sz val="9"/>
        <rFont val="Arial"/>
        <family val="2"/>
      </rPr>
      <t>547</t>
    </r>
  </si>
  <si>
    <r>
      <t>`</t>
    </r>
    <r>
      <rPr>
        <sz val="9"/>
        <rFont val="Arial"/>
        <family val="2"/>
      </rPr>
      <t>548</t>
    </r>
  </si>
  <si>
    <r>
      <t>`</t>
    </r>
    <r>
      <rPr>
        <sz val="9"/>
        <rFont val="Arial"/>
        <family val="2"/>
      </rPr>
      <t>549</t>
    </r>
  </si>
  <si>
    <r>
      <t>`</t>
    </r>
    <r>
      <rPr>
        <sz val="9"/>
        <rFont val="Arial"/>
        <family val="2"/>
      </rPr>
      <t>550</t>
    </r>
  </si>
  <si>
    <r>
      <t>`</t>
    </r>
    <r>
      <rPr>
        <sz val="9"/>
        <rFont val="Arial"/>
        <family val="2"/>
      </rPr>
      <t>551</t>
    </r>
  </si>
  <si>
    <t xml:space="preserve"> IZNOS </t>
  </si>
  <si>
    <t>1</t>
  </si>
  <si>
    <t>3</t>
  </si>
  <si>
    <t>PRIMICI POSLOVANJA (AOP 002+003+004+005+006+007)</t>
  </si>
  <si>
    <t>001</t>
  </si>
  <si>
    <t>Porezi</t>
  </si>
  <si>
    <t>002</t>
  </si>
  <si>
    <t>Doprinosi</t>
  </si>
  <si>
    <t>003</t>
  </si>
  <si>
    <t>Pomoći iz inozemstva (darovnice) i od subjekata unutar opće države</t>
  </si>
  <si>
    <t>004</t>
  </si>
  <si>
    <t>Primici od imovine</t>
  </si>
  <si>
    <t>005</t>
  </si>
  <si>
    <t>Primici od adimistrativnih pristojbi i po posebnim propisima</t>
  </si>
  <si>
    <t>006</t>
  </si>
  <si>
    <t>Ostali primici</t>
  </si>
  <si>
    <t>007</t>
  </si>
  <si>
    <t xml:space="preserve">IZDACI POSLOVANJA (AOP 009+021+049+066+074+084+091) </t>
  </si>
  <si>
    <t>008</t>
  </si>
  <si>
    <t>31</t>
  </si>
  <si>
    <t>Izdaci za zaposlene (AOP 010+015+017)</t>
  </si>
  <si>
    <t>009</t>
  </si>
  <si>
    <t>311</t>
  </si>
  <si>
    <t xml:space="preserve">Plaće (AOP 011+012+013+014) </t>
  </si>
  <si>
    <t>010</t>
  </si>
  <si>
    <t>3111</t>
  </si>
  <si>
    <t>Plaće za redovan rad</t>
  </si>
  <si>
    <t>011</t>
  </si>
  <si>
    <t>3112</t>
  </si>
  <si>
    <t>012</t>
  </si>
  <si>
    <t>3113</t>
  </si>
  <si>
    <t>013</t>
  </si>
  <si>
    <t>3114</t>
  </si>
  <si>
    <t>014</t>
  </si>
  <si>
    <t>312</t>
  </si>
  <si>
    <t>Ostali rashodi za zaposlene (AOP 016)</t>
  </si>
  <si>
    <t>015</t>
  </si>
  <si>
    <t>016</t>
  </si>
  <si>
    <t>313</t>
  </si>
  <si>
    <t>Doprinosi na plaće (AOP 018+019+020)</t>
  </si>
  <si>
    <t>017</t>
  </si>
  <si>
    <t>3131</t>
  </si>
  <si>
    <t>Doprinisi za mirovinsko osiguranje</t>
  </si>
  <si>
    <t>018</t>
  </si>
  <si>
    <t>3132</t>
  </si>
  <si>
    <t>019</t>
  </si>
  <si>
    <t>3133</t>
  </si>
  <si>
    <t>020</t>
  </si>
  <si>
    <t>32</t>
  </si>
  <si>
    <t>Materijalni izdaci (AOP 022+026+033+043)</t>
  </si>
  <si>
    <t>021</t>
  </si>
  <si>
    <t>321</t>
  </si>
  <si>
    <t>Naknade troškova zaposlenima (AOP 023+024+025)</t>
  </si>
  <si>
    <t>022</t>
  </si>
  <si>
    <t>3211</t>
  </si>
  <si>
    <t>023</t>
  </si>
  <si>
    <t>3212</t>
  </si>
  <si>
    <t>Naknade za prijevoz, za rad na terenu i odvojeni život</t>
  </si>
  <si>
    <t>024</t>
  </si>
  <si>
    <t>3213</t>
  </si>
  <si>
    <t>Stručno usavršavanje zaposlenika</t>
  </si>
  <si>
    <t>025</t>
  </si>
  <si>
    <t>322</t>
  </si>
  <si>
    <t>Izdaci za materijal i energiju (AOP 027+028+029+030+031+032)</t>
  </si>
  <si>
    <t>026</t>
  </si>
  <si>
    <t>3221</t>
  </si>
  <si>
    <t>Uredski materijal i ostali materijalni izdaci</t>
  </si>
  <si>
    <t>027</t>
  </si>
  <si>
    <t>3222</t>
  </si>
  <si>
    <t>028</t>
  </si>
  <si>
    <t>3223</t>
  </si>
  <si>
    <t>029</t>
  </si>
  <si>
    <t>3224</t>
  </si>
  <si>
    <t>030</t>
  </si>
  <si>
    <t>3225</t>
  </si>
  <si>
    <t>031</t>
  </si>
  <si>
    <t>3226</t>
  </si>
  <si>
    <t xml:space="preserve">Vojna oprema </t>
  </si>
  <si>
    <t>032</t>
  </si>
  <si>
    <t>323</t>
  </si>
  <si>
    <t>NIJE POTREBNO KUPOVATI DRUGE OBRASCE (Narodne Novine) I ISPUNJAVATI IH</t>
  </si>
  <si>
    <t>Kamate za izdane trezorske zapise u zemlji</t>
  </si>
  <si>
    <t>OPIS</t>
  </si>
  <si>
    <t>AOP</t>
  </si>
  <si>
    <t>OSTVARENO PRETHODNE GODINE</t>
  </si>
  <si>
    <t>PLANIRANO (GODIŠNJI PLAN)</t>
  </si>
  <si>
    <t>PLANIRANO ZA IZVJEŠTAJNO RAZDOBLJE TEKUĆE GODINE</t>
  </si>
  <si>
    <t>OSTVARENO U IZVJEŠTAJNOM RAZDOBLJU</t>
  </si>
  <si>
    <t>INDEKS (7/6*100)</t>
  </si>
  <si>
    <t>PRIHODI POSLOVANJA(AOP 002+038+052+065+080+093)</t>
  </si>
  <si>
    <t>Prihodi od poreza (AOP 003+012+018+024+031+034)</t>
  </si>
  <si>
    <t>u kunama (bez lp)</t>
  </si>
  <si>
    <t>Račun iz Računskog plana</t>
  </si>
  <si>
    <t>Porez i prirez od samostalnih djelatnosti</t>
  </si>
  <si>
    <t>Porez i prirez na dohodak od nesamostalnog rada</t>
  </si>
  <si>
    <t>Porez i prirez na dohodak od imovine i imovinskih prava</t>
  </si>
  <si>
    <t>Porez i prirez na dohodak od kapitala</t>
  </si>
  <si>
    <t>Porez i prirez na dohodak po godišnjoj prijavi</t>
  </si>
  <si>
    <t>Porez i prirez na dohodak utvrđen u postupku nadzora prethodne za godine</t>
  </si>
  <si>
    <t>Povrat poreza i prireza na dohodak po godišnjoj prijavi</t>
  </si>
  <si>
    <r>
      <t>`</t>
    </r>
    <r>
      <rPr>
        <b/>
        <sz val="9"/>
        <rFont val="Arial"/>
        <family val="2"/>
      </rPr>
      <t>001</t>
    </r>
  </si>
  <si>
    <r>
      <t>`</t>
    </r>
    <r>
      <rPr>
        <b/>
        <sz val="9"/>
        <rFont val="Arial"/>
        <family val="2"/>
      </rPr>
      <t>002</t>
    </r>
  </si>
  <si>
    <r>
      <t>`</t>
    </r>
    <r>
      <rPr>
        <sz val="9"/>
        <rFont val="Arial"/>
        <family val="2"/>
      </rPr>
      <t>003</t>
    </r>
  </si>
  <si>
    <r>
      <t>`</t>
    </r>
    <r>
      <rPr>
        <sz val="9"/>
        <rFont val="Arial"/>
        <family val="2"/>
      </rPr>
      <t>004</t>
    </r>
  </si>
  <si>
    <r>
      <t>`</t>
    </r>
    <r>
      <rPr>
        <sz val="9"/>
        <rFont val="Arial"/>
        <family val="2"/>
      </rPr>
      <t>005</t>
    </r>
  </si>
  <si>
    <r>
      <t>`</t>
    </r>
    <r>
      <rPr>
        <sz val="9"/>
        <rFont val="Arial"/>
        <family val="2"/>
      </rPr>
      <t>006</t>
    </r>
  </si>
  <si>
    <t>Obveze za obveznice</t>
  </si>
  <si>
    <t>Obveze za opcije i druge financijske derivate</t>
  </si>
  <si>
    <t>Obveze za ostale vrijednosne papire</t>
  </si>
  <si>
    <t>Ispravak vrijednosti obveza za vrijednosne papire</t>
  </si>
  <si>
    <t>Obveze za zajmove drugih razina vlasti</t>
  </si>
  <si>
    <t>Obveze za zajmove bankama i ostalim financijskim institucijama u javnom sektoru</t>
  </si>
  <si>
    <t>Obveze za zajmove trgovačkim društvima u javnom sektoru</t>
  </si>
  <si>
    <t>Obveze za zajmove tuzemnim bankama i ostalim finacijskim institucijama izvan javnog sektora</t>
  </si>
  <si>
    <t>Obveze za zajmove tuzemnim trgovačkim društvima, obrtnicima, malim i srednjim poduzetnicima izvan javnom sektora</t>
  </si>
  <si>
    <t>Obveze za zajmove inozemnim vladama i međunarodnim organizacijama</t>
  </si>
  <si>
    <t xml:space="preserve">- prekoračenje datuma dospijeća od 31-60 dana </t>
  </si>
  <si>
    <t>3.2.3.</t>
  </si>
  <si>
    <t>Stanje nedospjelih obveza tekuće godine na kraju izvještajnog razdoblja</t>
  </si>
  <si>
    <t>M.P.</t>
  </si>
  <si>
    <t xml:space="preserve">Mjesto i datum                                                                  </t>
  </si>
  <si>
    <t xml:space="preserve">Osoba za kontaktiranje                                                          </t>
  </si>
  <si>
    <t xml:space="preserve">                                            ime i prezime</t>
  </si>
  <si>
    <t>"21" -  proračunski korisnik jedinice lokalne i područne (regionalne) samouprave</t>
  </si>
  <si>
    <r>
      <t xml:space="preserve">obveze za zaposlene           </t>
    </r>
    <r>
      <rPr>
        <b/>
        <sz val="10"/>
        <rFont val="Times New Roman CE"/>
        <family val="1"/>
      </rPr>
      <t>(231)</t>
    </r>
    <r>
      <rPr>
        <sz val="10"/>
        <rFont val="Times New Roman CE"/>
        <family val="1"/>
      </rPr>
      <t xml:space="preserve"> </t>
    </r>
  </si>
  <si>
    <r>
      <t xml:space="preserve">obveze za materijalne rashode </t>
    </r>
    <r>
      <rPr>
        <b/>
        <sz val="10"/>
        <rFont val="Times New Roman CE"/>
        <family val="1"/>
      </rPr>
      <t>(232)</t>
    </r>
  </si>
  <si>
    <r>
      <t xml:space="preserve">obveze za financijske rashode  </t>
    </r>
    <r>
      <rPr>
        <b/>
        <sz val="10"/>
        <rFont val="Times New Roman CE"/>
        <family val="1"/>
      </rPr>
      <t>(234)</t>
    </r>
  </si>
  <si>
    <r>
      <t xml:space="preserve">obveze za subvencije           </t>
    </r>
    <r>
      <rPr>
        <b/>
        <sz val="10"/>
        <rFont val="Times New Roman CE"/>
        <family val="1"/>
      </rPr>
      <t>(235)</t>
    </r>
  </si>
  <si>
    <r>
      <t xml:space="preserve">obveze za naknade građanima i kućanstvima       </t>
    </r>
    <r>
      <rPr>
        <b/>
        <sz val="10"/>
        <rFont val="Times New Roman CE"/>
        <family val="1"/>
      </rPr>
      <t>(237)</t>
    </r>
  </si>
  <si>
    <r>
      <t xml:space="preserve">Ostale obveze      </t>
    </r>
    <r>
      <rPr>
        <b/>
        <sz val="10"/>
        <rFont val="Times New Roman CE"/>
        <family val="1"/>
      </rPr>
      <t>(238 i 239)</t>
    </r>
  </si>
  <si>
    <t>Obrazac: RAS-funkcijski</t>
  </si>
  <si>
    <t>Izvještaj o rashodima prema funkcijskoj klasifikaciji</t>
  </si>
  <si>
    <t xml:space="preserve">                                                  </t>
  </si>
  <si>
    <t xml:space="preserve"> u kunama (bez lp)</t>
  </si>
  <si>
    <t>Račun iz funkcijske klasifikacije</t>
  </si>
  <si>
    <t>AOP   oznaka</t>
  </si>
  <si>
    <t>OSTVARENO</t>
  </si>
  <si>
    <t>01</t>
  </si>
  <si>
    <t>Opće javne usluge                                                                           (AOP 002+006+009+013+014+015+016+017)</t>
  </si>
  <si>
    <r>
      <t>`</t>
    </r>
    <r>
      <rPr>
        <sz val="9"/>
        <rFont val="Arial"/>
        <family val="2"/>
      </rPr>
      <t>552</t>
    </r>
  </si>
  <si>
    <r>
      <t>`</t>
    </r>
    <r>
      <rPr>
        <sz val="9"/>
        <rFont val="Arial"/>
        <family val="2"/>
      </rPr>
      <t>553</t>
    </r>
  </si>
  <si>
    <r>
      <t>`</t>
    </r>
    <r>
      <rPr>
        <sz val="9"/>
        <rFont val="Arial"/>
        <family val="2"/>
      </rPr>
      <t>554</t>
    </r>
  </si>
  <si>
    <r>
      <t>`</t>
    </r>
    <r>
      <rPr>
        <sz val="9"/>
        <rFont val="Arial"/>
        <family val="2"/>
      </rPr>
      <t>555</t>
    </r>
  </si>
  <si>
    <r>
      <t>`</t>
    </r>
    <r>
      <rPr>
        <sz val="9"/>
        <rFont val="Arial"/>
        <family val="2"/>
      </rPr>
      <t>556</t>
    </r>
  </si>
  <si>
    <r>
      <t>`</t>
    </r>
    <r>
      <rPr>
        <sz val="9"/>
        <rFont val="Arial"/>
        <family val="2"/>
      </rPr>
      <t>557</t>
    </r>
  </si>
  <si>
    <r>
      <t>`</t>
    </r>
    <r>
      <rPr>
        <sz val="9"/>
        <rFont val="Arial"/>
        <family val="2"/>
      </rPr>
      <t>558</t>
    </r>
  </si>
  <si>
    <r>
      <t>`</t>
    </r>
    <r>
      <rPr>
        <sz val="9"/>
        <rFont val="Arial"/>
        <family val="2"/>
      </rPr>
      <t>559</t>
    </r>
  </si>
  <si>
    <r>
      <t>`</t>
    </r>
    <r>
      <rPr>
        <sz val="9"/>
        <rFont val="Arial"/>
        <family val="2"/>
      </rPr>
      <t>560</t>
    </r>
  </si>
  <si>
    <r>
      <t>`</t>
    </r>
    <r>
      <rPr>
        <sz val="9"/>
        <rFont val="Arial"/>
        <family val="2"/>
      </rPr>
      <t>561</t>
    </r>
  </si>
  <si>
    <r>
      <t>`</t>
    </r>
    <r>
      <rPr>
        <sz val="9"/>
        <rFont val="Arial"/>
        <family val="2"/>
      </rPr>
      <t>562</t>
    </r>
  </si>
  <si>
    <r>
      <t>`</t>
    </r>
    <r>
      <rPr>
        <sz val="9"/>
        <rFont val="Arial"/>
        <family val="2"/>
      </rPr>
      <t>563</t>
    </r>
  </si>
  <si>
    <r>
      <t>`</t>
    </r>
    <r>
      <rPr>
        <sz val="9"/>
        <rFont val="Arial"/>
        <family val="2"/>
      </rPr>
      <t>564</t>
    </r>
  </si>
  <si>
    <r>
      <t>`</t>
    </r>
    <r>
      <rPr>
        <sz val="9"/>
        <rFont val="Arial"/>
        <family val="2"/>
      </rPr>
      <t>565</t>
    </r>
  </si>
  <si>
    <r>
      <t>`</t>
    </r>
    <r>
      <rPr>
        <sz val="9"/>
        <rFont val="Arial"/>
        <family val="2"/>
      </rPr>
      <t>566</t>
    </r>
  </si>
  <si>
    <r>
      <t>`</t>
    </r>
    <r>
      <rPr>
        <sz val="9"/>
        <rFont val="Arial"/>
        <family val="2"/>
      </rPr>
      <t>567</t>
    </r>
  </si>
  <si>
    <r>
      <t>`</t>
    </r>
    <r>
      <rPr>
        <sz val="9"/>
        <rFont val="Arial"/>
        <family val="2"/>
      </rPr>
      <t>568</t>
    </r>
  </si>
  <si>
    <r>
      <t>`</t>
    </r>
    <r>
      <rPr>
        <sz val="9"/>
        <rFont val="Arial"/>
        <family val="2"/>
      </rPr>
      <t>569</t>
    </r>
  </si>
  <si>
    <r>
      <t>`</t>
    </r>
    <r>
      <rPr>
        <sz val="9"/>
        <rFont val="Arial"/>
        <family val="2"/>
      </rPr>
      <t>570</t>
    </r>
  </si>
  <si>
    <r>
      <t>`</t>
    </r>
    <r>
      <rPr>
        <sz val="9"/>
        <rFont val="Arial"/>
        <family val="2"/>
      </rPr>
      <t>571</t>
    </r>
  </si>
  <si>
    <r>
      <t>`</t>
    </r>
    <r>
      <rPr>
        <sz val="9"/>
        <rFont val="Arial"/>
        <family val="2"/>
      </rPr>
      <t>572</t>
    </r>
  </si>
  <si>
    <r>
      <t>`</t>
    </r>
    <r>
      <rPr>
        <sz val="9"/>
        <rFont val="Arial"/>
        <family val="2"/>
      </rPr>
      <t>573</t>
    </r>
  </si>
  <si>
    <r>
      <t>`</t>
    </r>
    <r>
      <rPr>
        <sz val="9"/>
        <rFont val="Arial"/>
        <family val="2"/>
      </rPr>
      <t>574</t>
    </r>
  </si>
  <si>
    <r>
      <t>`</t>
    </r>
    <r>
      <rPr>
        <sz val="9"/>
        <rFont val="Arial"/>
        <family val="2"/>
      </rPr>
      <t>575</t>
    </r>
  </si>
  <si>
    <r>
      <t>`</t>
    </r>
    <r>
      <rPr>
        <sz val="9"/>
        <rFont val="Arial"/>
        <family val="2"/>
      </rPr>
      <t>576</t>
    </r>
  </si>
  <si>
    <r>
      <t>`</t>
    </r>
    <r>
      <rPr>
        <sz val="9"/>
        <rFont val="Arial"/>
        <family val="2"/>
      </rPr>
      <t>577</t>
    </r>
  </si>
  <si>
    <r>
      <t>`</t>
    </r>
    <r>
      <rPr>
        <sz val="9"/>
        <rFont val="Arial"/>
        <family val="2"/>
      </rPr>
      <t>578</t>
    </r>
  </si>
  <si>
    <r>
      <t>`</t>
    </r>
    <r>
      <rPr>
        <sz val="9"/>
        <rFont val="Arial"/>
        <family val="2"/>
      </rPr>
      <t>579</t>
    </r>
  </si>
  <si>
    <t>Proizvedena dugotrajna imovina (AOP 008+014+023+029+035+039)</t>
  </si>
  <si>
    <t>Prijevozna sredstva (AOP 024+025+026+027-028)</t>
  </si>
  <si>
    <t>Knjige, umjetnička dijela i ostale izložbene vrijednosti (AOP 030+031+032+033-034)</t>
  </si>
  <si>
    <r>
      <t>`</t>
    </r>
    <r>
      <rPr>
        <sz val="10"/>
        <rFont val="Arial"/>
        <family val="0"/>
      </rPr>
      <t>029</t>
    </r>
  </si>
  <si>
    <r>
      <t>`</t>
    </r>
    <r>
      <rPr>
        <sz val="10"/>
        <rFont val="Arial"/>
        <family val="0"/>
      </rPr>
      <t>035</t>
    </r>
  </si>
  <si>
    <r>
      <t>`</t>
    </r>
    <r>
      <rPr>
        <sz val="10"/>
        <rFont val="Arial"/>
        <family val="0"/>
      </rPr>
      <t>039</t>
    </r>
  </si>
  <si>
    <r>
      <t>`</t>
    </r>
    <r>
      <rPr>
        <sz val="10"/>
        <rFont val="Arial"/>
        <family val="0"/>
      </rPr>
      <t>045</t>
    </r>
  </si>
  <si>
    <r>
      <t>`</t>
    </r>
    <r>
      <rPr>
        <sz val="10"/>
        <rFont val="Arial"/>
        <family val="0"/>
      </rPr>
      <t>046</t>
    </r>
  </si>
  <si>
    <r>
      <t>`</t>
    </r>
    <r>
      <rPr>
        <sz val="10"/>
        <rFont val="Arial"/>
        <family val="0"/>
      </rPr>
      <t>047</t>
    </r>
  </si>
  <si>
    <r>
      <t>`</t>
    </r>
    <r>
      <rPr>
        <sz val="10"/>
        <rFont val="Arial"/>
        <family val="0"/>
      </rPr>
      <t>051</t>
    </r>
  </si>
  <si>
    <r>
      <t>`</t>
    </r>
    <r>
      <rPr>
        <sz val="10"/>
        <rFont val="Arial"/>
        <family val="0"/>
      </rPr>
      <t>058</t>
    </r>
  </si>
  <si>
    <r>
      <t>`</t>
    </r>
    <r>
      <rPr>
        <sz val="10"/>
        <rFont val="Arial"/>
        <family val="0"/>
      </rPr>
      <t>062</t>
    </r>
  </si>
  <si>
    <r>
      <t>`</t>
    </r>
    <r>
      <rPr>
        <sz val="10"/>
        <rFont val="Arial"/>
        <family val="0"/>
      </rPr>
      <t>063</t>
    </r>
  </si>
  <si>
    <r>
      <t>`</t>
    </r>
    <r>
      <rPr>
        <sz val="10"/>
        <rFont val="Arial"/>
        <family val="0"/>
      </rPr>
      <t>068</t>
    </r>
  </si>
  <si>
    <r>
      <t>`</t>
    </r>
    <r>
      <rPr>
        <sz val="10"/>
        <rFont val="Arial"/>
        <family val="0"/>
      </rPr>
      <t>074</t>
    </r>
  </si>
  <si>
    <r>
      <t>`</t>
    </r>
    <r>
      <rPr>
        <sz val="10"/>
        <rFont val="Arial"/>
        <family val="0"/>
      </rPr>
      <t>088</t>
    </r>
  </si>
  <si>
    <r>
      <t>`</t>
    </r>
    <r>
      <rPr>
        <sz val="10"/>
        <rFont val="Arial"/>
        <family val="0"/>
      </rPr>
      <t>089</t>
    </r>
  </si>
  <si>
    <r>
      <t>`</t>
    </r>
    <r>
      <rPr>
        <sz val="10"/>
        <rFont val="Arial"/>
        <family val="0"/>
      </rPr>
      <t>104</t>
    </r>
  </si>
  <si>
    <r>
      <t>`</t>
    </r>
    <r>
      <rPr>
        <sz val="10"/>
        <rFont val="Arial"/>
        <family val="0"/>
      </rPr>
      <t>105</t>
    </r>
  </si>
  <si>
    <r>
      <t>`</t>
    </r>
    <r>
      <rPr>
        <sz val="10"/>
        <rFont val="Arial"/>
        <family val="0"/>
      </rPr>
      <t>114</t>
    </r>
  </si>
  <si>
    <r>
      <t>`</t>
    </r>
    <r>
      <rPr>
        <sz val="10"/>
        <rFont val="Arial"/>
        <family val="0"/>
      </rPr>
      <t>115</t>
    </r>
  </si>
  <si>
    <r>
      <t>`</t>
    </r>
    <r>
      <rPr>
        <sz val="10"/>
        <rFont val="Arial"/>
        <family val="0"/>
      </rPr>
      <t>125</t>
    </r>
  </si>
  <si>
    <r>
      <t>`</t>
    </r>
    <r>
      <rPr>
        <sz val="10"/>
        <rFont val="Arial"/>
        <family val="0"/>
      </rPr>
      <t>126</t>
    </r>
  </si>
  <si>
    <r>
      <t>`</t>
    </r>
    <r>
      <rPr>
        <sz val="10"/>
        <rFont val="Arial"/>
        <family val="0"/>
      </rPr>
      <t>127</t>
    </r>
  </si>
  <si>
    <r>
      <t>`</t>
    </r>
    <r>
      <rPr>
        <sz val="10"/>
        <rFont val="Arial"/>
        <family val="0"/>
      </rPr>
      <t>130</t>
    </r>
  </si>
  <si>
    <t>Kapitalne pomoći bankama i ostalim financijskim institucijama i trgovačkim društvima izvan javnog sektora</t>
  </si>
  <si>
    <t>111</t>
  </si>
  <si>
    <t>3863</t>
  </si>
  <si>
    <t>112</t>
  </si>
  <si>
    <t>Neto primici iz poslovnih aktivnosti (AOP 001-008)</t>
  </si>
  <si>
    <t>113</t>
  </si>
  <si>
    <t>Neto izdaci iz poslovnih aktivnosti (AOP 008-001)</t>
  </si>
  <si>
    <t>114</t>
  </si>
  <si>
    <t>7</t>
  </si>
  <si>
    <t>Primici od prodaje nefinancijske imovine (AOP 116+117+118+119)</t>
  </si>
  <si>
    <t>115</t>
  </si>
  <si>
    <t>71</t>
  </si>
  <si>
    <t xml:space="preserve">Primici od prodaje neproizvedene imovine </t>
  </si>
  <si>
    <t>116</t>
  </si>
  <si>
    <t>72</t>
  </si>
  <si>
    <t>Primici od prodaje proizvedene dugotrajne imovine</t>
  </si>
  <si>
    <t>117</t>
  </si>
  <si>
    <t>73</t>
  </si>
  <si>
    <t>Primici od prodaje plemenitih metala i ostalih pohranjenih vrijednosti</t>
  </si>
  <si>
    <t>118</t>
  </si>
  <si>
    <t>74</t>
  </si>
  <si>
    <t>Primici od prodaje proizvedene kratkotrajne imovine</t>
  </si>
  <si>
    <t>119</t>
  </si>
  <si>
    <t>4</t>
  </si>
  <si>
    <t>Izdaci za nabavu nefinancijske imovine (AOP 121+135+169+175+178)</t>
  </si>
  <si>
    <t>120</t>
  </si>
  <si>
    <t>41</t>
  </si>
  <si>
    <t>Izdaci za nabavu neproizvedene imovine (AOP 122+126+133)</t>
  </si>
  <si>
    <t>121</t>
  </si>
  <si>
    <t>411</t>
  </si>
  <si>
    <t>Materijalna imovina - prirodna bogatstva (AOP 123+124+125)</t>
  </si>
  <si>
    <t>122</t>
  </si>
  <si>
    <t>4111</t>
  </si>
  <si>
    <t>123</t>
  </si>
  <si>
    <t>4112</t>
  </si>
  <si>
    <t>124</t>
  </si>
  <si>
    <t>4113</t>
  </si>
  <si>
    <t>125</t>
  </si>
  <si>
    <t>412</t>
  </si>
  <si>
    <r>
      <t>`</t>
    </r>
    <r>
      <rPr>
        <sz val="9"/>
        <rFont val="Arial"/>
        <family val="2"/>
      </rPr>
      <t>205</t>
    </r>
  </si>
  <si>
    <r>
      <t>`</t>
    </r>
    <r>
      <rPr>
        <sz val="9"/>
        <rFont val="Arial"/>
        <family val="2"/>
      </rPr>
      <t>206</t>
    </r>
  </si>
  <si>
    <r>
      <t>`</t>
    </r>
    <r>
      <rPr>
        <sz val="9"/>
        <rFont val="Arial"/>
        <family val="2"/>
      </rPr>
      <t>207</t>
    </r>
  </si>
  <si>
    <r>
      <t>`</t>
    </r>
    <r>
      <rPr>
        <sz val="9"/>
        <rFont val="Arial"/>
        <family val="2"/>
      </rPr>
      <t>208</t>
    </r>
  </si>
  <si>
    <r>
      <t>`</t>
    </r>
    <r>
      <rPr>
        <sz val="9"/>
        <rFont val="Arial"/>
        <family val="2"/>
      </rPr>
      <t>209</t>
    </r>
  </si>
  <si>
    <r>
      <t>`</t>
    </r>
    <r>
      <rPr>
        <sz val="9"/>
        <rFont val="Arial"/>
        <family val="2"/>
      </rPr>
      <t>210</t>
    </r>
  </si>
  <si>
    <r>
      <t>`</t>
    </r>
    <r>
      <rPr>
        <sz val="9"/>
        <rFont val="Arial"/>
        <family val="2"/>
      </rPr>
      <t>211</t>
    </r>
  </si>
  <si>
    <r>
      <t>`</t>
    </r>
    <r>
      <rPr>
        <sz val="9"/>
        <rFont val="Arial"/>
        <family val="2"/>
      </rPr>
      <t>212</t>
    </r>
  </si>
  <si>
    <r>
      <t>`</t>
    </r>
    <r>
      <rPr>
        <sz val="9"/>
        <rFont val="Arial"/>
        <family val="2"/>
      </rPr>
      <t>213</t>
    </r>
  </si>
  <si>
    <r>
      <t>`</t>
    </r>
    <r>
      <rPr>
        <sz val="9"/>
        <rFont val="Arial"/>
        <family val="2"/>
      </rPr>
      <t>214</t>
    </r>
  </si>
  <si>
    <r>
      <t>`</t>
    </r>
    <r>
      <rPr>
        <sz val="9"/>
        <rFont val="Arial"/>
        <family val="2"/>
      </rPr>
      <t>215</t>
    </r>
  </si>
  <si>
    <r>
      <t>`</t>
    </r>
    <r>
      <rPr>
        <sz val="9"/>
        <rFont val="Arial"/>
        <family val="2"/>
      </rPr>
      <t>216</t>
    </r>
  </si>
  <si>
    <r>
      <t>`</t>
    </r>
    <r>
      <rPr>
        <sz val="9"/>
        <rFont val="Arial"/>
        <family val="2"/>
      </rPr>
      <t>217</t>
    </r>
  </si>
  <si>
    <r>
      <t>`</t>
    </r>
    <r>
      <rPr>
        <sz val="9"/>
        <rFont val="Arial"/>
        <family val="2"/>
      </rPr>
      <t>218</t>
    </r>
  </si>
  <si>
    <r>
      <t>`</t>
    </r>
    <r>
      <rPr>
        <sz val="9"/>
        <rFont val="Arial"/>
        <family val="2"/>
      </rPr>
      <t>219</t>
    </r>
  </si>
  <si>
    <r>
      <t>`</t>
    </r>
    <r>
      <rPr>
        <sz val="9"/>
        <rFont val="Arial"/>
        <family val="2"/>
      </rPr>
      <t>220</t>
    </r>
  </si>
  <si>
    <r>
      <t>`</t>
    </r>
    <r>
      <rPr>
        <sz val="9"/>
        <rFont val="Arial"/>
        <family val="2"/>
      </rPr>
      <t>221</t>
    </r>
  </si>
  <si>
    <r>
      <t>`</t>
    </r>
    <r>
      <rPr>
        <sz val="9"/>
        <rFont val="Arial"/>
        <family val="2"/>
      </rPr>
      <t>225</t>
    </r>
  </si>
  <si>
    <r>
      <t>`</t>
    </r>
    <r>
      <rPr>
        <sz val="9"/>
        <rFont val="Arial"/>
        <family val="2"/>
      </rPr>
      <t>226</t>
    </r>
  </si>
  <si>
    <r>
      <t>`</t>
    </r>
    <r>
      <rPr>
        <sz val="9"/>
        <rFont val="Arial"/>
        <family val="2"/>
      </rPr>
      <t>227</t>
    </r>
  </si>
  <si>
    <r>
      <t>`</t>
    </r>
    <r>
      <rPr>
        <sz val="9"/>
        <rFont val="Arial"/>
        <family val="2"/>
      </rPr>
      <t>228</t>
    </r>
  </si>
  <si>
    <t>Izdaci za nabavu proizvedene dugotrajne imovine                                                               (AOP 136+141+149+154+159+162+167)</t>
  </si>
  <si>
    <t>135</t>
  </si>
  <si>
    <t>421</t>
  </si>
  <si>
    <t>Građevinski objekti (AOP 137+138+139+140)</t>
  </si>
  <si>
    <t>136</t>
  </si>
  <si>
    <t>4211</t>
  </si>
  <si>
    <t>137</t>
  </si>
  <si>
    <t>4212</t>
  </si>
  <si>
    <t>138</t>
  </si>
  <si>
    <t>4213</t>
  </si>
  <si>
    <t>139</t>
  </si>
  <si>
    <t>4214</t>
  </si>
  <si>
    <t>140</t>
  </si>
  <si>
    <t>422</t>
  </si>
  <si>
    <t>Postrojenja i oprema (AOP 142+143+144+145+146+147+148)</t>
  </si>
  <si>
    <t>141</t>
  </si>
  <si>
    <t>4221</t>
  </si>
  <si>
    <t>142</t>
  </si>
  <si>
    <t>4222</t>
  </si>
  <si>
    <t>143</t>
  </si>
  <si>
    <t>4223</t>
  </si>
  <si>
    <t>144</t>
  </si>
  <si>
    <t>4224</t>
  </si>
  <si>
    <t>145</t>
  </si>
  <si>
    <t>4225</t>
  </si>
  <si>
    <r>
      <t>`</t>
    </r>
    <r>
      <rPr>
        <sz val="9"/>
        <rFont val="Arial"/>
        <family val="2"/>
      </rPr>
      <t>096</t>
    </r>
  </si>
  <si>
    <r>
      <t>`</t>
    </r>
    <r>
      <rPr>
        <sz val="9"/>
        <rFont val="Arial"/>
        <family val="2"/>
      </rPr>
      <t>097</t>
    </r>
  </si>
  <si>
    <r>
      <t>`</t>
    </r>
    <r>
      <rPr>
        <sz val="9"/>
        <rFont val="Arial"/>
        <family val="2"/>
      </rPr>
      <t>098</t>
    </r>
  </si>
  <si>
    <r>
      <t>`</t>
    </r>
    <r>
      <rPr>
        <sz val="9"/>
        <rFont val="Arial"/>
        <family val="2"/>
      </rPr>
      <t>099</t>
    </r>
  </si>
  <si>
    <r>
      <t>`</t>
    </r>
    <r>
      <rPr>
        <sz val="9"/>
        <rFont val="Arial"/>
        <family val="2"/>
      </rPr>
      <t>100</t>
    </r>
  </si>
  <si>
    <r>
      <t>`</t>
    </r>
    <r>
      <rPr>
        <sz val="9"/>
        <rFont val="Arial"/>
        <family val="2"/>
      </rPr>
      <t>101</t>
    </r>
  </si>
  <si>
    <r>
      <t>`</t>
    </r>
    <r>
      <rPr>
        <sz val="9"/>
        <rFont val="Arial"/>
        <family val="2"/>
      </rPr>
      <t>102</t>
    </r>
  </si>
  <si>
    <r>
      <t>`</t>
    </r>
    <r>
      <rPr>
        <sz val="9"/>
        <rFont val="Arial"/>
        <family val="2"/>
      </rPr>
      <t>103</t>
    </r>
  </si>
  <si>
    <r>
      <t>`</t>
    </r>
    <r>
      <rPr>
        <sz val="9"/>
        <rFont val="Arial"/>
        <family val="2"/>
      </rPr>
      <t>104</t>
    </r>
  </si>
  <si>
    <r>
      <t>`</t>
    </r>
    <r>
      <rPr>
        <sz val="9"/>
        <rFont val="Arial"/>
        <family val="2"/>
      </rPr>
      <t>105</t>
    </r>
  </si>
  <si>
    <r>
      <t>`</t>
    </r>
    <r>
      <rPr>
        <sz val="9"/>
        <rFont val="Arial"/>
        <family val="2"/>
      </rPr>
      <t>106</t>
    </r>
  </si>
  <si>
    <r>
      <t>`</t>
    </r>
    <r>
      <rPr>
        <sz val="9"/>
        <rFont val="Arial"/>
        <family val="2"/>
      </rPr>
      <t>107</t>
    </r>
  </si>
  <si>
    <r>
      <t>`</t>
    </r>
    <r>
      <rPr>
        <sz val="9"/>
        <rFont val="Arial"/>
        <family val="2"/>
      </rPr>
      <t>108</t>
    </r>
  </si>
  <si>
    <r>
      <t>`</t>
    </r>
    <r>
      <rPr>
        <sz val="9"/>
        <rFont val="Arial"/>
        <family val="2"/>
      </rPr>
      <t>109</t>
    </r>
  </si>
  <si>
    <r>
      <t>`</t>
    </r>
    <r>
      <rPr>
        <sz val="9"/>
        <rFont val="Arial"/>
        <family val="2"/>
      </rPr>
      <t>110</t>
    </r>
  </si>
  <si>
    <r>
      <t>`</t>
    </r>
    <r>
      <rPr>
        <sz val="9"/>
        <rFont val="Arial"/>
        <family val="2"/>
      </rPr>
      <t>111</t>
    </r>
  </si>
  <si>
    <r>
      <t>`</t>
    </r>
    <r>
      <rPr>
        <sz val="9"/>
        <rFont val="Arial"/>
        <family val="2"/>
      </rPr>
      <t>112</t>
    </r>
  </si>
  <si>
    <r>
      <t>`</t>
    </r>
    <r>
      <rPr>
        <sz val="9"/>
        <rFont val="Arial"/>
        <family val="2"/>
      </rPr>
      <t>115</t>
    </r>
  </si>
  <si>
    <r>
      <t>`</t>
    </r>
    <r>
      <rPr>
        <sz val="9"/>
        <rFont val="Arial"/>
        <family val="2"/>
      </rPr>
      <t>116</t>
    </r>
  </si>
  <si>
    <r>
      <t>`</t>
    </r>
    <r>
      <rPr>
        <sz val="9"/>
        <rFont val="Arial"/>
        <family val="2"/>
      </rPr>
      <t>117</t>
    </r>
  </si>
  <si>
    <t>Službe za vanjske pacijente (AOP 091+092+093+094)</t>
  </si>
  <si>
    <t>0721</t>
  </si>
  <si>
    <t>Opće medicinske usluge</t>
  </si>
  <si>
    <t>0722</t>
  </si>
  <si>
    <t>Uređaji, strojevi i operma za ostale namjene</t>
  </si>
  <si>
    <t>148</t>
  </si>
  <si>
    <t>423</t>
  </si>
  <si>
    <t>Prijevozna sredstva (AOP 150+151+152+153)</t>
  </si>
  <si>
    <t>149</t>
  </si>
  <si>
    <t>4231</t>
  </si>
  <si>
    <t>150</t>
  </si>
  <si>
    <t>4232</t>
  </si>
  <si>
    <t>151</t>
  </si>
  <si>
    <t>4233</t>
  </si>
  <si>
    <t>152</t>
  </si>
  <si>
    <t>4234</t>
  </si>
  <si>
    <t>153</t>
  </si>
  <si>
    <t>424</t>
  </si>
  <si>
    <t>Knjige, umjetnička djela i ostale izložbene vrijednosti (AOP 155+156+157+158)</t>
  </si>
  <si>
    <t>154</t>
  </si>
  <si>
    <t>4241</t>
  </si>
  <si>
    <t xml:space="preserve">Knjige u knjižnicama </t>
  </si>
  <si>
    <t>155</t>
  </si>
  <si>
    <t>4242</t>
  </si>
  <si>
    <t>156</t>
  </si>
  <si>
    <t>4243</t>
  </si>
  <si>
    <t>157</t>
  </si>
  <si>
    <t>4244</t>
  </si>
  <si>
    <t>158</t>
  </si>
  <si>
    <t>425</t>
  </si>
  <si>
    <t>Dionice i udjeli u glavnici inozemnih banaka i ostalih financijskih institucija izvan javnog sektora</t>
  </si>
  <si>
    <t>Dionice i udjeli u glavnici inozemnih trgovačkih društava izvan javnog sektora</t>
  </si>
  <si>
    <t>Primitci od prodaje vrijednosnih papira (AOP 382+385+388+391)</t>
  </si>
  <si>
    <t>Trezorski zapisi (AOP 383+384)</t>
  </si>
  <si>
    <t>Trezorski zapisi - tuzemni</t>
  </si>
  <si>
    <t>Trezorski zapisi - inozemni</t>
  </si>
  <si>
    <t>SIGURNOST POSTAVITI - NISKA SIGURNOST</t>
  </si>
  <si>
    <t>Izdaci za nabavu proizvedene kratkotrajne imovine (AOP 176)</t>
  </si>
  <si>
    <t>175</t>
  </si>
  <si>
    <t>441</t>
  </si>
  <si>
    <t>Izdaci za nabavu zaliha (AOP 177)</t>
  </si>
  <si>
    <t>176</t>
  </si>
  <si>
    <t>4411</t>
  </si>
  <si>
    <t>177</t>
  </si>
  <si>
    <t>45</t>
  </si>
  <si>
    <t>Izdaci za dodatna ulaganja na nefinancijskoj movini                                                         (AOP 179+181+183+185+187)</t>
  </si>
  <si>
    <t>178</t>
  </si>
  <si>
    <t>451</t>
  </si>
  <si>
    <t>Dodatna ulaganja na građevinskim objektima (AOP 180)</t>
  </si>
  <si>
    <t>179</t>
  </si>
  <si>
    <t>4511</t>
  </si>
  <si>
    <t>Dodatna ulaganja na građevinskim objektima</t>
  </si>
  <si>
    <t>180</t>
  </si>
  <si>
    <t>452</t>
  </si>
  <si>
    <t>Dodatna ulaganja na postrojenjima i opremi (AOP 182)</t>
  </si>
  <si>
    <t>181</t>
  </si>
  <si>
    <t>4521</t>
  </si>
  <si>
    <t>Doprinosi za zdravstveno osiguranje fizičkih osoba koje obavljaju samostalnu djelatnost</t>
  </si>
  <si>
    <t>Ostali doprinosi za zdravstveno osiguranje</t>
  </si>
  <si>
    <t>182</t>
  </si>
  <si>
    <t>453</t>
  </si>
  <si>
    <t>Dodatna ulaganja na prijevoznim sredstvima (AOP 184)</t>
  </si>
  <si>
    <t>183</t>
  </si>
  <si>
    <t>4531</t>
  </si>
  <si>
    <t>Dodatna ulaganja na prijevoznim sredstvima</t>
  </si>
  <si>
    <t>184</t>
  </si>
  <si>
    <t>454</t>
  </si>
  <si>
    <t>Dodatna ulaganja za ostalu nefinancijsku imovinu (AOP 186)</t>
  </si>
  <si>
    <t>185</t>
  </si>
  <si>
    <t>4541</t>
  </si>
  <si>
    <t>Dodatna ulaganja za ostalu nefinancijsku imovinu</t>
  </si>
  <si>
    <t>186</t>
  </si>
  <si>
    <t>458</t>
  </si>
  <si>
    <t>Predujmovi za dodatna ulaganja na nefinancijskoj imovini (AOP 188)</t>
  </si>
  <si>
    <t>187</t>
  </si>
  <si>
    <t>4581</t>
  </si>
  <si>
    <t>Predujmovi za dodatna ulaganja na nefinancijskoj imovini</t>
  </si>
  <si>
    <t>188</t>
  </si>
  <si>
    <t>Neto primici iz transakcija na nefinancijskoj imovini (AOP 115-120)</t>
  </si>
  <si>
    <t>189</t>
  </si>
  <si>
    <t>Neto izdaci iz transakcija na nefinancijskoj imovini (AOP 120-115)</t>
  </si>
  <si>
    <t>190</t>
  </si>
  <si>
    <t>TRANSAKCIJE NA FINANCIJSKOJ IMOVINI I OBVEZAMA</t>
  </si>
  <si>
    <t>8</t>
  </si>
  <si>
    <t>Primici od financijske imovine i zaduživanja (AOP 192+193+194+195)</t>
  </si>
  <si>
    <t>191</t>
  </si>
  <si>
    <t>81</t>
  </si>
  <si>
    <t>Primljene otplate (povrati) glavnice danih zajmova</t>
  </si>
  <si>
    <t>192</t>
  </si>
  <si>
    <t>82</t>
  </si>
  <si>
    <t>Primici od prodaje vrijednosnih papira</t>
  </si>
  <si>
    <t>193</t>
  </si>
  <si>
    <t>83</t>
  </si>
  <si>
    <t>Primici od prodaje dionica i udjela u galvnici</t>
  </si>
  <si>
    <t>194</t>
  </si>
  <si>
    <t>84</t>
  </si>
  <si>
    <t>Primici od zaduživanja</t>
  </si>
  <si>
    <t>195</t>
  </si>
  <si>
    <t>5</t>
  </si>
  <si>
    <t xml:space="preserve">Izdaci za financijsku imovinu i otplate zajmova (AOP 197+198+199+200+201)                                                      </t>
  </si>
  <si>
    <t>196</t>
  </si>
  <si>
    <t>51</t>
  </si>
  <si>
    <t>Izdaci za dane zajmove</t>
  </si>
  <si>
    <t>197</t>
  </si>
  <si>
    <t>52</t>
  </si>
  <si>
    <t>Izdaci za vrijednosne papire</t>
  </si>
  <si>
    <t>198</t>
  </si>
  <si>
    <t>53</t>
  </si>
  <si>
    <t>Izdaci za dionice i udjele u glavnici</t>
  </si>
  <si>
    <t>199</t>
  </si>
  <si>
    <t>54</t>
  </si>
  <si>
    <t>Otplata glavnice primljenih zajmova od inozemnih trgovačkih društava, obrtnika, malog i srednjeg poduzetništva izvan javnog sektora - dugoročni</t>
  </si>
  <si>
    <t>Izdaci za otplatu glavnice za izdane ostale vrijednosne papire u zemlji - kratkoročne</t>
  </si>
  <si>
    <t>Izdaci za otplatu glavnice za izdane ostale vrijednosne papire u zemlji - dugoročne</t>
  </si>
  <si>
    <t>Izdaci za otplatu glavnice za izdane ostale vrijednosne papire u inozemstvu - kratkoročne</t>
  </si>
  <si>
    <t>Izdaci za otplatu glavnice za izdane ostale vrijednosne papire u inozemstvu - dugoročne</t>
  </si>
  <si>
    <t>Vrijednost ostvarenih investicija u dugotrajnu imovinu</t>
  </si>
  <si>
    <t>Kontrolni zbroj (AOP 505 do 616)</t>
  </si>
  <si>
    <r>
      <t>`</t>
    </r>
    <r>
      <rPr>
        <b/>
        <sz val="9"/>
        <rFont val="Arial"/>
        <family val="2"/>
      </rPr>
      <t>617</t>
    </r>
  </si>
  <si>
    <t>Otplata glavnice primljenih zajmova od tuzemnih trgovačkih društava, obrtnika, malog i srednjeg poduzetništva izvan javnog sektora (AOP 476+477)</t>
  </si>
  <si>
    <t>Otplata glavnice primljenih zajmova od tuzemnih trgovačkih društava, obrtnika, malog i srednjeg poduzetništva izvan javnog sektora</t>
  </si>
  <si>
    <t>Otplata glavnice primljenih zajmova od inozemnih trgovačkih društava, obrtnika, malog i srednjeg poduzetništva izvan javnog sektora</t>
  </si>
  <si>
    <r>
      <t>`</t>
    </r>
    <r>
      <rPr>
        <b/>
        <sz val="9"/>
        <rFont val="Arial"/>
        <family val="2"/>
      </rPr>
      <t>478</t>
    </r>
  </si>
  <si>
    <t>Izdaci za otplatu glavnice za izdane vrijednosne papire (AOP 479+482+485)</t>
  </si>
  <si>
    <t>Izdaci za otplatu glavnice za izdane vrijednosne papire (AOP 480+481)</t>
  </si>
  <si>
    <t>Izdaci za otplatu glavnice za izdane trezorske zapise u zemlji</t>
  </si>
  <si>
    <t>Izdaci za otplatu glavnice za izdane obveznice (AOP 483+484)</t>
  </si>
  <si>
    <t>Izdaci za otplatu glavnice za izdane obveznice - u zemlji</t>
  </si>
  <si>
    <t>Izdaci za otplatu glavnice za izdane obveznice - u inozemstvu</t>
  </si>
  <si>
    <t>SMANJENJE NOVČANIH SREDSTAVA (AOP 222-223)</t>
  </si>
  <si>
    <t>225</t>
  </si>
  <si>
    <t>226</t>
  </si>
  <si>
    <t>227</t>
  </si>
  <si>
    <t>Otpremnine</t>
  </si>
  <si>
    <t>228</t>
  </si>
  <si>
    <t>Naknade za bolesti, invalidnost i smrtni slučaj</t>
  </si>
  <si>
    <t>229</t>
  </si>
  <si>
    <t>230</t>
  </si>
  <si>
    <t>Naknade za prijevoz na posao i s posla</t>
  </si>
  <si>
    <t>231</t>
  </si>
  <si>
    <t>232</t>
  </si>
  <si>
    <t>233</t>
  </si>
  <si>
    <t>234</t>
  </si>
  <si>
    <t>235</t>
  </si>
  <si>
    <t>236</t>
  </si>
  <si>
    <t>237</t>
  </si>
  <si>
    <t>238</t>
  </si>
  <si>
    <t>239</t>
  </si>
  <si>
    <t>240</t>
  </si>
  <si>
    <t>241</t>
  </si>
  <si>
    <t>242</t>
  </si>
  <si>
    <t>243</t>
  </si>
  <si>
    <t>244</t>
  </si>
  <si>
    <t>245</t>
  </si>
  <si>
    <t>Kamate za primljena zajmove od ostalih inozemnih trgovačkih društava</t>
  </si>
  <si>
    <t>246</t>
  </si>
  <si>
    <t>247</t>
  </si>
  <si>
    <t>248</t>
  </si>
  <si>
    <t>249</t>
  </si>
  <si>
    <t>250</t>
  </si>
  <si>
    <t>Naknade za dječiji doplatak</t>
  </si>
  <si>
    <t>251</t>
  </si>
  <si>
    <t>Pomoć obiteljima i kućanstvima</t>
  </si>
  <si>
    <t>252</t>
  </si>
  <si>
    <t>253</t>
  </si>
  <si>
    <t>254</t>
  </si>
  <si>
    <t>255</t>
  </si>
  <si>
    <t>Porodilje naknade i oprema za novorođenčad</t>
  </si>
  <si>
    <t>256</t>
  </si>
  <si>
    <t>Pomoć nezaposlenim osobama</t>
  </si>
  <si>
    <t>257</t>
  </si>
  <si>
    <t>258</t>
  </si>
  <si>
    <t>259</t>
  </si>
  <si>
    <t>260</t>
  </si>
  <si>
    <t>261</t>
  </si>
  <si>
    <t>262</t>
  </si>
  <si>
    <t>263</t>
  </si>
  <si>
    <t>264</t>
  </si>
  <si>
    <t>265</t>
  </si>
  <si>
    <t>Kontrolni zbroj (AOP 226 do AOP 265)</t>
  </si>
  <si>
    <t>266</t>
  </si>
  <si>
    <t xml:space="preserve">Osoba za kontaktiranje                                                        </t>
  </si>
  <si>
    <t>Zakonski predstavnik</t>
  </si>
  <si>
    <t xml:space="preserve">                                                                                                  M.P.</t>
  </si>
  <si>
    <t>(potpis)</t>
  </si>
  <si>
    <t>Telefon</t>
  </si>
  <si>
    <t>ime i prezime</t>
  </si>
  <si>
    <t>"11" - proračunski korisnik državnog proračuna i glava unutar nadležnog ministarstva/razdjela</t>
  </si>
  <si>
    <t>"12" - nadležno ministarstvo/razdjel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</si>
  <si>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</si>
  <si>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</si>
  <si>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</si>
  <si>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</si>
  <si>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Prosječan broj zaposlenih u tijelima na osnovi stanja krajem izvještajnog razdoblja (cijeli broj)</t>
  </si>
  <si>
    <t>Prosječan broj zaposlenih kod korisnika na osnovi stanja krajem izvještajnog razdoblja (cijeli broj)</t>
  </si>
  <si>
    <t>Prosječan broj zaposlenih u tijelima na osnovi sata rada (cijeli broj)</t>
  </si>
  <si>
    <t>Prosječan broj zaposlenih kod korisnika na osnovi sata rada (cijeli broj)</t>
  </si>
  <si>
    <t>Porez na neobrađeno obradivo poljoprivredno zemljište</t>
  </si>
  <si>
    <t>Porez na neizgrađeno građevno zemljište</t>
  </si>
  <si>
    <t>Porez na neiskorištene poduzetničke nekretnine</t>
  </si>
  <si>
    <t>Porez na kuće za odmor</t>
  </si>
  <si>
    <t>Porez na korštenje javnih površina</t>
  </si>
  <si>
    <t>Ostali stalni porezi na nepokretnu imovinu</t>
  </si>
  <si>
    <t>Poseban porez na osobne automobile, ostala motorna vozila, plovila i zrakoplove</t>
  </si>
  <si>
    <t>Poseban porez na naftne derivate</t>
  </si>
  <si>
    <t>Poseban porez na alkohol</t>
  </si>
  <si>
    <t>Poseban porez na pivo</t>
  </si>
  <si>
    <t>Poseban porez na bezalkoholna pića</t>
  </si>
  <si>
    <t>Poseban porez na duhanske prerađevine</t>
  </si>
  <si>
    <t>Poseban porez na kavu</t>
  </si>
  <si>
    <t>Poseban porez na luksuzne proizvode</t>
  </si>
  <si>
    <t>25X1</t>
  </si>
  <si>
    <t>25X2</t>
  </si>
  <si>
    <t>26X1</t>
  </si>
  <si>
    <t>26X2</t>
  </si>
  <si>
    <t>Obveze za nabavu nefinancijske imovine</t>
  </si>
  <si>
    <t>Obveze za čekove</t>
  </si>
  <si>
    <t>Obveze za trezorske zapise</t>
  </si>
  <si>
    <t>Obveze za mjenice</t>
  </si>
  <si>
    <t>MINISTARSTVO HRVATSKIH BRANITELJA</t>
  </si>
  <si>
    <t>MINISTARSTVO TURIZMA</t>
  </si>
  <si>
    <t>MINISTARSTVO ZDRAVSTVA</t>
  </si>
  <si>
    <t>URED ZA SUZBIJANJE ZLOUPORABE DROGE</t>
  </si>
  <si>
    <t>Doprinosi za mirovinko osiguranje fizičkih osoba koje obavljaju samostalnu djelatnost</t>
  </si>
  <si>
    <t>Ostali doprinosi za mirovinsko osiguranje</t>
  </si>
  <si>
    <t>Doprinosi za zapošljavanje (AOP 050+051)</t>
  </si>
  <si>
    <t>Doprinosi za zapošljavanje od zaposlenika kod poslodavaca</t>
  </si>
  <si>
    <t>Doprinosi za zapošljavanje koje plaća poslodavac</t>
  </si>
  <si>
    <r>
      <t>`</t>
    </r>
    <r>
      <rPr>
        <b/>
        <sz val="9"/>
        <rFont val="Arial"/>
        <family val="2"/>
      </rPr>
      <t>052</t>
    </r>
  </si>
  <si>
    <t>Pomoći iz inozemstva (darovnice) i od subjekata unutar opće države (AOP 053+056+059+062)</t>
  </si>
  <si>
    <t>Pomoći od inozemnih vlada (AOP 054+055)</t>
  </si>
  <si>
    <t>Tekuće pomoći od inozemnih vlada</t>
  </si>
  <si>
    <t>Kapitalne pomoći od inozemnih vlada</t>
  </si>
  <si>
    <t>Pomoći od međunarodnih organizacija (AOP 057+058)</t>
  </si>
  <si>
    <t>Tekuće pomoćii od međunarodnih organizacija</t>
  </si>
  <si>
    <t>Kapitalne pomoći međunarodnih organizacija</t>
  </si>
  <si>
    <t>Pomoći iz proračuna (AOP 060+061)</t>
  </si>
  <si>
    <t>Tekuće pomoći iz proračuna</t>
  </si>
  <si>
    <t>Kapitalne pomoći iz proračuna</t>
  </si>
  <si>
    <t>Pomoći od ostalih subjekata unutar opće države (AOP 063+064)</t>
  </si>
  <si>
    <t>Tekuće pomoći od ostalih subjekata unutar opće države</t>
  </si>
  <si>
    <t>Kapitalne pomoći od ostalih subjekata opće države</t>
  </si>
  <si>
    <r>
      <t>`</t>
    </r>
    <r>
      <rPr>
        <b/>
        <sz val="9"/>
        <rFont val="Arial"/>
        <family val="2"/>
      </rPr>
      <t>065</t>
    </r>
  </si>
  <si>
    <t>Prihodi od imovine (AOP 066+075)</t>
  </si>
  <si>
    <t>Stanje obveza na početku izvještajnog razdoblja (=redak 3. iz prethodnog izvještaja</t>
  </si>
  <si>
    <t>1.2.</t>
  </si>
  <si>
    <t xml:space="preserve">Povećanje obveza u izvještajnom razdoblju </t>
  </si>
  <si>
    <t xml:space="preserve">Podmirene obveze u izvještajnom razdoblju </t>
  </si>
  <si>
    <t xml:space="preserve">Stanje obveza na kraju izvještajnog razdoblja ( 3.1.+3.2.+3.3. = 1.-2.) </t>
  </si>
  <si>
    <t>3.1.</t>
  </si>
  <si>
    <t>Stanje  obveza iz prethodne godine na kraju izvještajnog razdoblja (3.1.1.+3.1.2.)</t>
  </si>
  <si>
    <t>3.1.1.</t>
  </si>
  <si>
    <t xml:space="preserve">Stanje dospjelih obveza iz prethodne godine </t>
  </si>
  <si>
    <t>3.1.2.</t>
  </si>
  <si>
    <t xml:space="preserve">Stanje nedospjelih obveza iz prethodne godine </t>
  </si>
  <si>
    <t>3.2.</t>
  </si>
  <si>
    <t>Stanje dospjelih  obveza tekuće godine na kraju izvještajnog razdoblja (3.2.1.+3.2.2.+3.2.3.+3.2.4.)</t>
  </si>
  <si>
    <t>3.2.1.</t>
  </si>
  <si>
    <t xml:space="preserve">- prekoračenje datuma dospijeća od 1-30 dana </t>
  </si>
  <si>
    <t>3.2.2.</t>
  </si>
  <si>
    <t>Kazne za devizne prekršaje</t>
  </si>
  <si>
    <t>Porezne kazne</t>
  </si>
  <si>
    <t>Kazne za privredne prijestupe</t>
  </si>
  <si>
    <t>Prometne kazne</t>
  </si>
  <si>
    <t>Krivične kazne</t>
  </si>
  <si>
    <t>Ostale kazne</t>
  </si>
  <si>
    <t>Donacije od pravnih i fizičkih osoba izvan opće države (AOP 107+108)</t>
  </si>
  <si>
    <t>Tekuće donacije</t>
  </si>
  <si>
    <t>Kapitalne donacije</t>
  </si>
  <si>
    <t>Prihodi iz proračuna za financiranje redovne djelatnosti korisnika proračuna (AOP 110+111+112)</t>
  </si>
  <si>
    <t>Prihodi za financiranje rashoda poslovanja</t>
  </si>
  <si>
    <t>Prihodi za financiranje rashoda za nabavu nefinancijske imovine</t>
  </si>
  <si>
    <t>Prihodi na temelju ugovorenih obveza</t>
  </si>
  <si>
    <t>Rashodi za nabavu nefinancijske imovine (AOP 282+296+330+336+339)</t>
  </si>
  <si>
    <t>INDEKS (5/4*100)</t>
  </si>
  <si>
    <t xml:space="preserve">Dani zajmoviinozemnim bankama i ostalim financijskim institucijama </t>
  </si>
  <si>
    <t>Izdaci za dane zajmove trgovačkim društvima, obrtnicima, malom i srednjem poduzetništvu izvan javnog sektora (AOP 437+438)</t>
  </si>
  <si>
    <t>Dani zajmovi tuzemnim trgovačkim društvima, obrtnicima, malom i srednjem poduzetništvu izvan javnog sektora</t>
  </si>
  <si>
    <t xml:space="preserve">Dani zajmovi inozemnim trgovačkim društvima, obrtnicima, malom i srednjem poduzetništvu </t>
  </si>
  <si>
    <r>
      <t>`</t>
    </r>
    <r>
      <rPr>
        <b/>
        <sz val="9"/>
        <rFont val="Arial"/>
        <family val="2"/>
      </rPr>
      <t>439</t>
    </r>
  </si>
  <si>
    <t>Izdaci za vrijednosne papire (AOP 440+443+446+449)</t>
  </si>
  <si>
    <t>Izdaci za komercijalne i blagajničke zapise (AOP 441+442)</t>
  </si>
  <si>
    <t>Komercijalni i blagajnički zapisi - tuzemni</t>
  </si>
  <si>
    <t>Komercijalni i blagajnički zapisi -inozemni</t>
  </si>
  <si>
    <t>Izdaci za obveznice (AOP 444+445)</t>
  </si>
  <si>
    <t>Obveznice tuzemne</t>
  </si>
  <si>
    <t>Obveznice inozemne</t>
  </si>
  <si>
    <t>Izdaci za opcije i druge financijske derivate (AOP 447+448)</t>
  </si>
  <si>
    <t>Opcije i druge financijski derivati - tuzemni</t>
  </si>
  <si>
    <t>Izvršna  i zakonodavna tijela, financijski i fiskalni poslovi, vanjski poslovi (AOP 003+004+005)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</si>
  <si>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</si>
  <si>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</si>
  <si>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</si>
  <si>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</si>
  <si>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</si>
  <si>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</si>
  <si>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</si>
  <si>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</si>
  <si>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</si>
  <si>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</si>
  <si>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</si>
  <si>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Opće usluge (AOP 010+011+012)</t>
  </si>
  <si>
    <t>0131</t>
  </si>
  <si>
    <t>Opće usluge vezane za službenike</t>
  </si>
  <si>
    <t>0132</t>
  </si>
  <si>
    <t>Sveukupno planiranje i statističke usluge</t>
  </si>
  <si>
    <t>0133</t>
  </si>
  <si>
    <t>Ostale opće usluge</t>
  </si>
  <si>
    <t>Osnovna istraživanja</t>
  </si>
  <si>
    <t>Istraživanje i razvoj: Opće javne usluge</t>
  </si>
  <si>
    <t>Opće javne usluge koje nisu drugdje svrstane</t>
  </si>
  <si>
    <t>Transakcije vezane za javni dug</t>
  </si>
  <si>
    <t>Prijenosi općeg karaktera između različitih državnih razina</t>
  </si>
  <si>
    <t>02</t>
  </si>
  <si>
    <t>Obrana (AOP 019+020+021+022+023)</t>
  </si>
  <si>
    <t>Vojna obrana</t>
  </si>
  <si>
    <t>Civilna obrana</t>
  </si>
  <si>
    <t>Inozemna vojna pomoć</t>
  </si>
  <si>
    <t>Istraživanje i razvoj obrane</t>
  </si>
  <si>
    <t>Rashodi za obranu koji nisu drugdje svrstani</t>
  </si>
  <si>
    <t>03</t>
  </si>
  <si>
    <t>Javni red i sigurnost (025+026+027+028+029+030)</t>
  </si>
  <si>
    <t>Usluge policije</t>
  </si>
  <si>
    <t>Usluge protupožarne zaštite</t>
  </si>
  <si>
    <t>Sudovi</t>
  </si>
  <si>
    <t>Zatvori</t>
  </si>
  <si>
    <t>Istraživanje i razvoj: Javni red i sigurnost</t>
  </si>
  <si>
    <t>Rashodi za javni red i sigurnost koji nisu drugdje svrstani</t>
  </si>
  <si>
    <t>04</t>
  </si>
  <si>
    <t>Ekonomski poslovi                                                                            (AOP 032+035+039+046+050+056+057+062+070)</t>
  </si>
  <si>
    <t xml:space="preserve">Opći ekonomski, trgovački i poslovi vezani uz rad                     (AOP 033+034)  </t>
  </si>
  <si>
    <t>0411</t>
  </si>
  <si>
    <t>Opći ekonomski i trgovački poslovi</t>
  </si>
  <si>
    <t>0412</t>
  </si>
  <si>
    <t>Otplata glavnice primljenih zajmova od banaka i ostalih financijskih institucija u javnom sektoru (AOP 469)</t>
  </si>
  <si>
    <t xml:space="preserve">Otplata glavnice primljenih zajmova od tuzemnih banaka i ostalih financijskih institucija u javnom sektoru </t>
  </si>
  <si>
    <t>RASHODI POSLOVANJA (AOP 114+126+154+171+179+189+196)</t>
  </si>
  <si>
    <r>
      <t>`</t>
    </r>
    <r>
      <rPr>
        <b/>
        <sz val="9"/>
        <rFont val="Arial"/>
        <family val="2"/>
      </rPr>
      <t>113</t>
    </r>
  </si>
  <si>
    <t>Rashodi za zaposlene (AOP 115+120+122)</t>
  </si>
  <si>
    <t>Plaće (AOP 116+117+118+119)</t>
  </si>
  <si>
    <t>Plaće za redovni rad</t>
  </si>
  <si>
    <r>
      <t>`</t>
    </r>
    <r>
      <rPr>
        <sz val="9"/>
        <rFont val="Arial"/>
        <family val="2"/>
      </rPr>
      <t>091</t>
    </r>
  </si>
  <si>
    <r>
      <t>`</t>
    </r>
    <r>
      <rPr>
        <sz val="9"/>
        <rFont val="Arial"/>
        <family val="2"/>
      </rPr>
      <t>092</t>
    </r>
  </si>
  <si>
    <r>
      <t>`</t>
    </r>
    <r>
      <rPr>
        <sz val="9"/>
        <rFont val="Arial"/>
        <family val="2"/>
      </rPr>
      <t>094</t>
    </r>
  </si>
  <si>
    <r>
      <t>`</t>
    </r>
    <r>
      <rPr>
        <sz val="9"/>
        <rFont val="Arial"/>
        <family val="2"/>
      </rPr>
      <t>095</t>
    </r>
  </si>
  <si>
    <t xml:space="preserve">POMOĆI IZ PRORAČUNA I DONACIJE U 2004. </t>
  </si>
  <si>
    <t>POMOĆI</t>
  </si>
  <si>
    <t>Podaci iz fin. Izv.</t>
  </si>
  <si>
    <t>KONTROLA(kol.3 + kol4 - kol5 = kol.6)</t>
  </si>
  <si>
    <t>KONTROLA(kol.8 + kol9 - kol10 = kol.11)</t>
  </si>
  <si>
    <t>6+11</t>
  </si>
  <si>
    <t>KONTROLA(kol.14 + kol15 - kol16 = kol.17)</t>
  </si>
  <si>
    <t>AKO SE PODACI IZ FINANCIJSKIH IZVJEŠTAJA U KOLONAMA 6, 11 ILI 17 RAZLIKUJU OD PODATAKA KONTROLE MOLIMO UNESITE STVARNO STANJE!</t>
  </si>
  <si>
    <t>Zbroj sveukupno za stanje 1.1. mora biti jednako AOP 068 + AOP 069 + AOP 073 kolona 4 obrazac BILANCA!</t>
  </si>
  <si>
    <t>Zbroj sveukupno za stanje 31.12. mora biti jednako OP 068 + AOP 069 + AOP 073 kolona 5 obrazac BILANCA!</t>
  </si>
  <si>
    <t>Zbroj sveukupno za stanje 1.1. mora biti jednako AOP 136 + AOP 152 kolona 4 obrazac BILANCA!</t>
  </si>
  <si>
    <t>Zbroj sveukupno za stanje 31.12. mora biti jednako AOP 136 + AOP 152  kolona 5 obrazac BILANCA!</t>
  </si>
  <si>
    <t>Zbroj primljeni zajmovi u tekućoj godini maora biti jednak AOP 381 + AOP 405 kolona 7 obrazac PR-RAS</t>
  </si>
  <si>
    <t>Zbroj sveukupno otplate glavnice mora biti jednak AOP 463 + AOP 478 kolona 7 obrazac PR-RAS</t>
  </si>
  <si>
    <t>Plaće u naravi</t>
  </si>
  <si>
    <t>Plaće za prekovremeni rad</t>
  </si>
  <si>
    <t>Plaće za posebne uvjete rada</t>
  </si>
  <si>
    <t>Ostali rashodi za zaposlene (AOP 121)</t>
  </si>
  <si>
    <t>Ostali rashodi za zaposlene</t>
  </si>
  <si>
    <t>Doprinosi za plaće (AOP 123+124+125)</t>
  </si>
  <si>
    <t>Doprinosi za mirovinsko osiguranje</t>
  </si>
  <si>
    <t>Doprinosi za zdravstveno osiguranje</t>
  </si>
  <si>
    <t>Doprinosi za zapošljavanje</t>
  </si>
  <si>
    <t>Materijalni rashodi (AOP 127+131+138+148)</t>
  </si>
  <si>
    <r>
      <t>`</t>
    </r>
    <r>
      <rPr>
        <b/>
        <sz val="9"/>
        <rFont val="Arial"/>
        <family val="2"/>
      </rPr>
      <t>126</t>
    </r>
  </si>
  <si>
    <t>Naknade troškova zaposlenima (AOP 128+129+130)</t>
  </si>
  <si>
    <t>Službena putovanja</t>
  </si>
  <si>
    <t>Naknade za prijevoz, za red na terenu i odvojeni život</t>
  </si>
  <si>
    <t>Stručno usavršavanje</t>
  </si>
  <si>
    <t>Rashodi za meterijal i energiju (AOP 132+133+134+135+136+137)</t>
  </si>
  <si>
    <t>Uredski materijal i ostali materijalni rashodi</t>
  </si>
  <si>
    <t>Materijal i sirovine</t>
  </si>
  <si>
    <t>Energija</t>
  </si>
  <si>
    <t>Materijal i dijelovi za tekuće i investicijsko održavanje</t>
  </si>
  <si>
    <t>Sitni inventar i auto gume</t>
  </si>
  <si>
    <t>Vojna oprema</t>
  </si>
  <si>
    <t>Rashodi za usluge (AOP 139+140+141+142+143+144+145+146+147)</t>
  </si>
  <si>
    <t>Usluge telefona, pošte i prijevoza</t>
  </si>
  <si>
    <t>Usluge tekućeg i investicijskog održavanja</t>
  </si>
  <si>
    <t>Usluge promidžbe i informiranja</t>
  </si>
  <si>
    <t>Komunalne usluge</t>
  </si>
  <si>
    <t>Zakupnine i najamnine</t>
  </si>
  <si>
    <t>Zdravstvene i veterinarske usluge</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</si>
  <si>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</si>
  <si>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</si>
  <si>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</si>
  <si>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</si>
  <si>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</si>
  <si>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</si>
  <si>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</si>
  <si>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</si>
  <si>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05</t>
  </si>
  <si>
    <t>Zaštita okoliša (AOP 072+073+074+075+076+077)</t>
  </si>
  <si>
    <t>Gospodarenje otpadom</t>
  </si>
  <si>
    <t>Gospodarenje otpadnim vodama</t>
  </si>
  <si>
    <t>Smanjenje zagađivanja</t>
  </si>
  <si>
    <t>Zaštita bioraznolikosti i krajolika</t>
  </si>
  <si>
    <t>Istraživanje i razvoj: Zaštita okoliša</t>
  </si>
  <si>
    <t>Poslovi i usluge zaštite okoliša koji nisu drugdje svrstani</t>
  </si>
  <si>
    <t>06</t>
  </si>
  <si>
    <t>Usluge unapređenja stanovanja i zajednice                                    (AOP 079+080+081+082+083+084)</t>
  </si>
  <si>
    <t>Razvoj stanovanja</t>
  </si>
  <si>
    <t>Razvoj zajednice</t>
  </si>
  <si>
    <t>Opskrba vodom</t>
  </si>
  <si>
    <t>Ulična rasvjeta</t>
  </si>
  <si>
    <t>Istraživanje i razvoj stanovanja i komunalnih pogodnosti</t>
  </si>
  <si>
    <t>Rashodi vezani za stanovanje i kom. pogodnosti koji nisu drugdje svrstani</t>
  </si>
  <si>
    <t>07</t>
  </si>
  <si>
    <t>Zdravstvo (AOP 086+090+095+100+101+102)</t>
  </si>
  <si>
    <t>Medicinski proizvodi, pribor i oprema                                           (AOP 087+088+089)</t>
  </si>
  <si>
    <t>0711</t>
  </si>
  <si>
    <t>Farmaceutski proizvodi</t>
  </si>
  <si>
    <t>0712</t>
  </si>
  <si>
    <t>Ostali medicinski proizvodi</t>
  </si>
  <si>
    <t>0713</t>
  </si>
  <si>
    <t>Terapeutski pribor i oprema</t>
  </si>
  <si>
    <t>Subvencije trgovačkim društvima u javnom sektoru (AOP 173+174)</t>
  </si>
  <si>
    <t>Subvencije bankama i ostalim financijskim institucijama u javnom sektoru</t>
  </si>
  <si>
    <t>Subvencije trgovačkim društvimau javnom sektoru</t>
  </si>
  <si>
    <t>Subvencije trgovačkim društvima , obrtnicima, malim i srednjim poduzetnicima izvan javnog sektora (AOP 176+177+178)</t>
  </si>
  <si>
    <t>Subvencije bankama i ostalim financijskim institucijama izvan javnog sektora</t>
  </si>
  <si>
    <t>Subvencije trgovačkim društvima izvan javnog sektora</t>
  </si>
  <si>
    <t>Subvencije poljoprivrednicima, malim i srednjim poduzetnicima</t>
  </si>
  <si>
    <t>Pomoći dane u inozemstvo i unutar opće države (AOP 180+183+186)</t>
  </si>
  <si>
    <r>
      <t>`</t>
    </r>
    <r>
      <rPr>
        <b/>
        <sz val="9"/>
        <rFont val="Arial"/>
        <family val="2"/>
      </rPr>
      <t>179</t>
    </r>
  </si>
  <si>
    <t>Obrazovanje                                                                                      (AOP 111+114+117+118+121+122+123+124)</t>
  </si>
  <si>
    <t>Predškolsko i osnovno obrazovanje (AOP 112+113)</t>
  </si>
  <si>
    <t>0911</t>
  </si>
  <si>
    <t>Predškolsko obrazovanje</t>
  </si>
  <si>
    <t>0912</t>
  </si>
  <si>
    <t>Osnovno obrazovanje</t>
  </si>
  <si>
    <t>Izdaci za otplatu glavnice za izdane vrijednosne papire</t>
  </si>
  <si>
    <t>201</t>
  </si>
  <si>
    <t>1 i 2</t>
  </si>
  <si>
    <t>Ostali primici (AOP 203+204+205+206+207+208+209+210)</t>
  </si>
  <si>
    <t>202</t>
  </si>
  <si>
    <t>Depoziti</t>
  </si>
  <si>
    <t>203</t>
  </si>
  <si>
    <t>204</t>
  </si>
  <si>
    <r>
      <t>`</t>
    </r>
    <r>
      <rPr>
        <sz val="10"/>
        <rFont val="Arial"/>
        <family val="0"/>
      </rPr>
      <t>158</t>
    </r>
  </si>
  <si>
    <r>
      <t>`</t>
    </r>
    <r>
      <rPr>
        <sz val="10"/>
        <rFont val="Arial"/>
        <family val="0"/>
      </rPr>
      <t>169</t>
    </r>
  </si>
  <si>
    <r>
      <t>`</t>
    </r>
    <r>
      <rPr>
        <sz val="10"/>
        <rFont val="Arial"/>
        <family val="0"/>
      </rPr>
      <t>170</t>
    </r>
  </si>
  <si>
    <r>
      <t>`</t>
    </r>
    <r>
      <rPr>
        <sz val="10"/>
        <rFont val="Arial"/>
        <family val="0"/>
      </rPr>
      <t>173</t>
    </r>
  </si>
  <si>
    <r>
      <t>`</t>
    </r>
    <r>
      <rPr>
        <sz val="10"/>
        <rFont val="Arial"/>
        <family val="0"/>
      </rPr>
      <t>174</t>
    </r>
  </si>
  <si>
    <r>
      <t>`</t>
    </r>
    <r>
      <rPr>
        <sz val="10"/>
        <rFont val="Arial"/>
        <family val="0"/>
      </rPr>
      <t>181</t>
    </r>
  </si>
  <si>
    <r>
      <t>`</t>
    </r>
    <r>
      <rPr>
        <sz val="10"/>
        <rFont val="Arial"/>
        <family val="0"/>
      </rPr>
      <t>183</t>
    </r>
  </si>
  <si>
    <r>
      <t>`</t>
    </r>
    <r>
      <rPr>
        <sz val="10"/>
        <rFont val="Arial"/>
        <family val="0"/>
      </rPr>
      <t>185</t>
    </r>
  </si>
  <si>
    <r>
      <t>`</t>
    </r>
    <r>
      <rPr>
        <sz val="10"/>
        <rFont val="Arial"/>
        <family val="0"/>
      </rPr>
      <t>186</t>
    </r>
  </si>
  <si>
    <r>
      <t>`</t>
    </r>
    <r>
      <rPr>
        <sz val="10"/>
        <rFont val="Arial"/>
        <family val="0"/>
      </rPr>
      <t>187</t>
    </r>
  </si>
  <si>
    <r>
      <t>`</t>
    </r>
    <r>
      <rPr>
        <sz val="10"/>
        <rFont val="Arial"/>
        <family val="0"/>
      </rPr>
      <t>190</t>
    </r>
  </si>
  <si>
    <r>
      <t>`</t>
    </r>
    <r>
      <rPr>
        <sz val="10"/>
        <rFont val="Arial"/>
        <family val="0"/>
      </rPr>
      <t>191</t>
    </r>
  </si>
  <si>
    <t>Višegodišnji nasadi i osnovno stado (AOP 036+037-038)</t>
  </si>
  <si>
    <t>Nematerijalna proizvedena imovina (AOP 040+041+042+043-044)</t>
  </si>
  <si>
    <t>Sitni inventar (AOP 047+048-049)</t>
  </si>
  <si>
    <t>Nefinancijska imovina u pripremi (AOP 051+052+053+054+055+056)</t>
  </si>
  <si>
    <t>Proizvedena kratkotrajna imovina (AOP 058+059+060)</t>
  </si>
  <si>
    <t>Financijska imovina (AOP 062+067+073+088+104+114+121+122)</t>
  </si>
  <si>
    <t>Novac u banci i blagajni (AOP 063+064+065+066)</t>
  </si>
  <si>
    <t>Depoziti, jamčevni polozi i potraživanja od zaposlenih te za više plaćene poreze i ostalo (AOP 068+069+070+071+072)</t>
  </si>
  <si>
    <t>Zajmovi (AOP 074+081-087)</t>
  </si>
  <si>
    <t>Zajmovi - tuzemni (AOP 075+076+077+078+079+080)</t>
  </si>
  <si>
    <t>Zajmovi - inozemni (AOP 082+083+084+085+086)</t>
  </si>
  <si>
    <t>Vrijednosni papiri (AOP 089+096-103)</t>
  </si>
  <si>
    <t>Vrijednosni papiri - tuzemni (AOP 090+091+092+093+094+095)</t>
  </si>
  <si>
    <t>Vrijednosni papiri - inozemni (AOP 097+098+099+100+101+102)</t>
  </si>
  <si>
    <t>Dionice i udjeli u glavnici (AOP 105+110-113)</t>
  </si>
  <si>
    <t>Dionice i udjeli u glavnici - tuzemni (AOP 106+107+108+109)</t>
  </si>
  <si>
    <t>Dionice i udjeli u glavnici - inozemni (AOP 111+112)</t>
  </si>
  <si>
    <t>Potraživanja za prihode poslovanja (AOP 115+116+117+118+119-120)</t>
  </si>
  <si>
    <t>Rashodi budućeg razdoblja i nedospjela naplata prihoda (AOP 123+124)</t>
  </si>
  <si>
    <t>OBVEZE I VLASTITI IZVORI (AOP 126+167)</t>
  </si>
  <si>
    <t>Obveze (AOP 127+135+136+152+164)</t>
  </si>
  <si>
    <t>Obveze za rashode poslovanja (AOP 128+129+130+131+132+133+134)</t>
  </si>
  <si>
    <t>Obveze za subvencije</t>
  </si>
  <si>
    <t>Obveze za vrijednosne papire (AOP 137+144-151)</t>
  </si>
  <si>
    <t>Obveze za vrijednosne papire - tuzemne (AOP 138+139+140+141+142+143)</t>
  </si>
  <si>
    <t>Obveze za vrijednosne papire -inozemne(AOP 145+146+147+148+149+150)</t>
  </si>
  <si>
    <t>Obveze za zajmove (AOP 153+159-163)</t>
  </si>
  <si>
    <t>Obveze za zajmove - tuzemne (AOP 154+155+156+157+158)</t>
  </si>
  <si>
    <t>Obveze za zajmove za zajmove - inozemne (AOP 160+161+162)</t>
  </si>
  <si>
    <t>Odgođeno plaćanje rashoda i prihodi budućih razdoblja (AOP 165+166)</t>
  </si>
  <si>
    <t>Vlastiti izvori (168+176-180-184-185+186+187+188)</t>
  </si>
  <si>
    <t>MANJAK PRIHODA POSLOVANJA (AOP 222-001)</t>
  </si>
  <si>
    <r>
      <t>`</t>
    </r>
    <r>
      <rPr>
        <b/>
        <sz val="9"/>
        <rFont val="Arial"/>
        <family val="2"/>
      </rPr>
      <t>222</t>
    </r>
  </si>
  <si>
    <r>
      <t>`</t>
    </r>
    <r>
      <rPr>
        <b/>
        <sz val="9"/>
        <rFont val="Arial"/>
        <family val="2"/>
      </rPr>
      <t>223</t>
    </r>
  </si>
  <si>
    <r>
      <t>`</t>
    </r>
    <r>
      <rPr>
        <b/>
        <sz val="9"/>
        <rFont val="Arial"/>
        <family val="2"/>
      </rPr>
      <t>224</t>
    </r>
  </si>
  <si>
    <t>Višak prihoda poslovanja - preneseni</t>
  </si>
  <si>
    <t>Manjak prihoda poslovanja - preneseni</t>
  </si>
  <si>
    <t>Obračunati prihodi poslovanja - nenaplaćeni</t>
  </si>
  <si>
    <t>Obračunati prihodi koje proračuni i proračunski korisnici ostvare obavaljanjem poslova na tržištu - nenaplaćeni</t>
  </si>
  <si>
    <t>TRANSAKCIJE NA NEFINANCIJSKOJ IMOVINI</t>
  </si>
  <si>
    <r>
      <t>`</t>
    </r>
    <r>
      <rPr>
        <sz val="9"/>
        <rFont val="Arial"/>
        <family val="2"/>
      </rPr>
      <t>241</t>
    </r>
  </si>
  <si>
    <r>
      <t>`</t>
    </r>
    <r>
      <rPr>
        <sz val="9"/>
        <rFont val="Arial"/>
        <family val="2"/>
      </rPr>
      <t>243</t>
    </r>
  </si>
  <si>
    <r>
      <t>`</t>
    </r>
    <r>
      <rPr>
        <sz val="9"/>
        <rFont val="Arial"/>
        <family val="2"/>
      </rPr>
      <t>244</t>
    </r>
  </si>
  <si>
    <r>
      <t>`</t>
    </r>
    <r>
      <rPr>
        <sz val="9"/>
        <rFont val="Arial"/>
        <family val="2"/>
      </rPr>
      <t>245</t>
    </r>
  </si>
  <si>
    <r>
      <t>`</t>
    </r>
    <r>
      <rPr>
        <sz val="9"/>
        <rFont val="Arial"/>
        <family val="2"/>
      </rPr>
      <t>246</t>
    </r>
  </si>
  <si>
    <r>
      <t>`</t>
    </r>
    <r>
      <rPr>
        <sz val="9"/>
        <rFont val="Arial"/>
        <family val="2"/>
      </rPr>
      <t>247</t>
    </r>
  </si>
  <si>
    <r>
      <t>`</t>
    </r>
    <r>
      <rPr>
        <sz val="9"/>
        <rFont val="Arial"/>
        <family val="2"/>
      </rPr>
      <t>248</t>
    </r>
  </si>
  <si>
    <r>
      <t>`</t>
    </r>
    <r>
      <rPr>
        <sz val="9"/>
        <rFont val="Arial"/>
        <family val="2"/>
      </rPr>
      <t>249</t>
    </r>
  </si>
  <si>
    <r>
      <t>`</t>
    </r>
    <r>
      <rPr>
        <sz val="9"/>
        <rFont val="Arial"/>
        <family val="2"/>
      </rPr>
      <t>250</t>
    </r>
  </si>
  <si>
    <r>
      <t>`</t>
    </r>
    <r>
      <rPr>
        <sz val="9"/>
        <rFont val="Arial"/>
        <family val="2"/>
      </rPr>
      <t>251</t>
    </r>
  </si>
  <si>
    <r>
      <t>`</t>
    </r>
    <r>
      <rPr>
        <sz val="9"/>
        <rFont val="Arial"/>
        <family val="2"/>
      </rPr>
      <t>252</t>
    </r>
  </si>
  <si>
    <r>
      <t>`</t>
    </r>
    <r>
      <rPr>
        <sz val="9"/>
        <rFont val="Arial"/>
        <family val="2"/>
      </rPr>
      <t>253</t>
    </r>
  </si>
  <si>
    <r>
      <t>`</t>
    </r>
    <r>
      <rPr>
        <sz val="9"/>
        <rFont val="Arial"/>
        <family val="2"/>
      </rPr>
      <t>254</t>
    </r>
  </si>
  <si>
    <r>
      <t>`</t>
    </r>
    <r>
      <rPr>
        <sz val="9"/>
        <rFont val="Arial"/>
        <family val="2"/>
      </rPr>
      <t>255</t>
    </r>
  </si>
  <si>
    <r>
      <t>`</t>
    </r>
    <r>
      <rPr>
        <sz val="9"/>
        <rFont val="Arial"/>
        <family val="2"/>
      </rPr>
      <t>256</t>
    </r>
  </si>
  <si>
    <r>
      <t>`</t>
    </r>
    <r>
      <rPr>
        <sz val="9"/>
        <rFont val="Arial"/>
        <family val="2"/>
      </rPr>
      <t>257</t>
    </r>
  </si>
  <si>
    <r>
      <t>`</t>
    </r>
    <r>
      <rPr>
        <sz val="9"/>
        <rFont val="Arial"/>
        <family val="2"/>
      </rPr>
      <t>258</t>
    </r>
  </si>
  <si>
    <r>
      <t>`</t>
    </r>
    <r>
      <rPr>
        <sz val="9"/>
        <rFont val="Arial"/>
        <family val="2"/>
      </rPr>
      <t>259</t>
    </r>
  </si>
  <si>
    <r>
      <t>`</t>
    </r>
    <r>
      <rPr>
        <sz val="9"/>
        <rFont val="Arial"/>
        <family val="2"/>
      </rPr>
      <t>260</t>
    </r>
  </si>
  <si>
    <r>
      <t>`</t>
    </r>
    <r>
      <rPr>
        <sz val="9"/>
        <rFont val="Arial"/>
        <family val="2"/>
      </rPr>
      <t>261</t>
    </r>
  </si>
  <si>
    <r>
      <t>`</t>
    </r>
    <r>
      <rPr>
        <sz val="9"/>
        <rFont val="Arial"/>
        <family val="2"/>
      </rPr>
      <t>262</t>
    </r>
  </si>
  <si>
    <r>
      <t>`</t>
    </r>
    <r>
      <rPr>
        <sz val="9"/>
        <rFont val="Arial"/>
        <family val="2"/>
      </rPr>
      <t>263</t>
    </r>
  </si>
  <si>
    <r>
      <t>`</t>
    </r>
    <r>
      <rPr>
        <sz val="9"/>
        <rFont val="Arial"/>
        <family val="2"/>
      </rPr>
      <t>264</t>
    </r>
  </si>
  <si>
    <r>
      <t>`</t>
    </r>
    <r>
      <rPr>
        <sz val="9"/>
        <rFont val="Arial"/>
        <family val="2"/>
      </rPr>
      <t>265</t>
    </r>
  </si>
  <si>
    <r>
      <t>`</t>
    </r>
    <r>
      <rPr>
        <sz val="9"/>
        <rFont val="Arial"/>
        <family val="2"/>
      </rPr>
      <t>266</t>
    </r>
  </si>
  <si>
    <r>
      <t>`</t>
    </r>
    <r>
      <rPr>
        <sz val="9"/>
        <rFont val="Arial"/>
        <family val="2"/>
      </rPr>
      <t>267</t>
    </r>
  </si>
  <si>
    <r>
      <t>`</t>
    </r>
    <r>
      <rPr>
        <sz val="9"/>
        <rFont val="Arial"/>
        <family val="2"/>
      </rPr>
      <t>268</t>
    </r>
  </si>
  <si>
    <r>
      <t>`</t>
    </r>
    <r>
      <rPr>
        <sz val="9"/>
        <rFont val="Arial"/>
        <family val="2"/>
      </rPr>
      <t>269</t>
    </r>
  </si>
  <si>
    <r>
      <t>`</t>
    </r>
    <r>
      <rPr>
        <sz val="9"/>
        <rFont val="Arial"/>
        <family val="2"/>
      </rPr>
      <t>270</t>
    </r>
  </si>
  <si>
    <r>
      <t>`</t>
    </r>
    <r>
      <rPr>
        <sz val="9"/>
        <rFont val="Arial"/>
        <family val="2"/>
      </rPr>
      <t>271</t>
    </r>
  </si>
  <si>
    <r>
      <t>`</t>
    </r>
    <r>
      <rPr>
        <sz val="9"/>
        <rFont val="Arial"/>
        <family val="2"/>
      </rPr>
      <t>272</t>
    </r>
  </si>
  <si>
    <r>
      <t>`</t>
    </r>
    <r>
      <rPr>
        <sz val="9"/>
        <rFont val="Arial"/>
        <family val="2"/>
      </rPr>
      <t>273</t>
    </r>
  </si>
  <si>
    <r>
      <t>`</t>
    </r>
    <r>
      <rPr>
        <sz val="9"/>
        <rFont val="Arial"/>
        <family val="2"/>
      </rPr>
      <t>275</t>
    </r>
  </si>
  <si>
    <r>
      <t>`</t>
    </r>
    <r>
      <rPr>
        <sz val="9"/>
        <rFont val="Arial"/>
        <family val="2"/>
      </rPr>
      <t>276</t>
    </r>
  </si>
  <si>
    <r>
      <t>`</t>
    </r>
    <r>
      <rPr>
        <sz val="9"/>
        <rFont val="Arial"/>
        <family val="2"/>
      </rPr>
      <t>277</t>
    </r>
  </si>
  <si>
    <r>
      <t>`</t>
    </r>
    <r>
      <rPr>
        <sz val="9"/>
        <rFont val="Arial"/>
        <family val="2"/>
      </rPr>
      <t>279</t>
    </r>
  </si>
  <si>
    <r>
      <t>`</t>
    </r>
    <r>
      <rPr>
        <sz val="9"/>
        <rFont val="Arial"/>
        <family val="2"/>
      </rPr>
      <t>280</t>
    </r>
  </si>
  <si>
    <r>
      <t>`</t>
    </r>
    <r>
      <rPr>
        <sz val="9"/>
        <rFont val="Arial"/>
        <family val="2"/>
      </rPr>
      <t>282</t>
    </r>
  </si>
  <si>
    <r>
      <t>`</t>
    </r>
    <r>
      <rPr>
        <sz val="9"/>
        <rFont val="Arial"/>
        <family val="2"/>
      </rPr>
      <t>283</t>
    </r>
  </si>
  <si>
    <r>
      <t>`</t>
    </r>
    <r>
      <rPr>
        <sz val="9"/>
        <rFont val="Arial"/>
        <family val="2"/>
      </rPr>
      <t>284</t>
    </r>
  </si>
  <si>
    <r>
      <t>`</t>
    </r>
    <r>
      <rPr>
        <sz val="9"/>
        <rFont val="Arial"/>
        <family val="2"/>
      </rPr>
      <t>285</t>
    </r>
  </si>
  <si>
    <r>
      <t>`</t>
    </r>
    <r>
      <rPr>
        <sz val="9"/>
        <rFont val="Arial"/>
        <family val="2"/>
      </rPr>
      <t>286</t>
    </r>
  </si>
  <si>
    <r>
      <t>`</t>
    </r>
    <r>
      <rPr>
        <sz val="9"/>
        <rFont val="Arial"/>
        <family val="2"/>
      </rPr>
      <t>287</t>
    </r>
  </si>
  <si>
    <r>
      <t>`</t>
    </r>
    <r>
      <rPr>
        <sz val="9"/>
        <rFont val="Arial"/>
        <family val="2"/>
      </rPr>
      <t>288</t>
    </r>
  </si>
  <si>
    <r>
      <t>`</t>
    </r>
    <r>
      <rPr>
        <sz val="9"/>
        <rFont val="Arial"/>
        <family val="2"/>
      </rPr>
      <t>289</t>
    </r>
  </si>
  <si>
    <r>
      <t>`</t>
    </r>
    <r>
      <rPr>
        <sz val="9"/>
        <rFont val="Arial"/>
        <family val="2"/>
      </rPr>
      <t>290</t>
    </r>
  </si>
  <si>
    <r>
      <t>`</t>
    </r>
    <r>
      <rPr>
        <sz val="9"/>
        <rFont val="Arial"/>
        <family val="2"/>
      </rPr>
      <t>291</t>
    </r>
  </si>
  <si>
    <t>0</t>
  </si>
  <si>
    <t>Izrada Županijskog Glasnika</t>
  </si>
  <si>
    <t>Izdavanje karata za prostorni plan</t>
  </si>
  <si>
    <t>Vlastiti prihodi škola</t>
  </si>
  <si>
    <t>Ispravak vrijednosti nematerijalne proizvedene imovine</t>
  </si>
  <si>
    <t>Plemeniti metali i ostale pohranjene vrijednosti</t>
  </si>
  <si>
    <t>Zalihe sitnog inventara</t>
  </si>
  <si>
    <t>Sitni inventar u uporabi</t>
  </si>
  <si>
    <t>Ispravak vrijednosti sitnog inventara</t>
  </si>
  <si>
    <t>Građevinski objekti u pripremi</t>
  </si>
  <si>
    <t>Postrojenja i oprema u pripremi</t>
  </si>
  <si>
    <t>Prijevozno sredstvo u pripremi</t>
  </si>
  <si>
    <t>Višegodišnji nasadi i osnovno stado u pripremi</t>
  </si>
  <si>
    <t>Ostala nematerijalna proizvedena imovina u pripremi</t>
  </si>
  <si>
    <t>Ostala nefinancijska imovina u pripremi</t>
  </si>
  <si>
    <r>
      <t>`</t>
    </r>
    <r>
      <rPr>
        <b/>
        <sz val="10"/>
        <rFont val="Arial"/>
        <family val="2"/>
      </rPr>
      <t>06</t>
    </r>
  </si>
  <si>
    <r>
      <t>`</t>
    </r>
    <r>
      <rPr>
        <sz val="10"/>
        <rFont val="Arial"/>
        <family val="0"/>
      </rPr>
      <t>061</t>
    </r>
  </si>
  <si>
    <r>
      <t>`</t>
    </r>
    <r>
      <rPr>
        <sz val="10"/>
        <rFont val="Arial"/>
        <family val="0"/>
      </rPr>
      <t>062</t>
    </r>
  </si>
  <si>
    <r>
      <t>`</t>
    </r>
    <r>
      <rPr>
        <sz val="10"/>
        <rFont val="Arial"/>
        <family val="0"/>
      </rPr>
      <t>064</t>
    </r>
  </si>
  <si>
    <t>13X1</t>
  </si>
  <si>
    <t>13X2</t>
  </si>
  <si>
    <t>14X1</t>
  </si>
  <si>
    <t>14X2</t>
  </si>
  <si>
    <t>15X1</t>
  </si>
  <si>
    <t>15X2</t>
  </si>
  <si>
    <t>Zalihe za obavljanje djelatnosti</t>
  </si>
  <si>
    <t>Proizvodnja i proizvodi</t>
  </si>
  <si>
    <t>Roba za daljnju prodaju</t>
  </si>
  <si>
    <r>
      <t>`</t>
    </r>
    <r>
      <rPr>
        <sz val="9"/>
        <rFont val="Arial"/>
        <family val="2"/>
      </rPr>
      <t>341</t>
    </r>
  </si>
  <si>
    <r>
      <t>`</t>
    </r>
    <r>
      <rPr>
        <sz val="9"/>
        <rFont val="Arial"/>
        <family val="2"/>
      </rPr>
      <t>342</t>
    </r>
  </si>
  <si>
    <r>
      <t>`</t>
    </r>
    <r>
      <rPr>
        <sz val="9"/>
        <rFont val="Arial"/>
        <family val="2"/>
      </rPr>
      <t>343</t>
    </r>
  </si>
  <si>
    <r>
      <t>`</t>
    </r>
    <r>
      <rPr>
        <sz val="9"/>
        <rFont val="Arial"/>
        <family val="2"/>
      </rPr>
      <t>344</t>
    </r>
  </si>
  <si>
    <r>
      <t>`</t>
    </r>
    <r>
      <rPr>
        <sz val="9"/>
        <rFont val="Arial"/>
        <family val="2"/>
      </rPr>
      <t>345</t>
    </r>
  </si>
  <si>
    <r>
      <t>`</t>
    </r>
    <r>
      <rPr>
        <sz val="9"/>
        <rFont val="Arial"/>
        <family val="2"/>
      </rPr>
      <t>346</t>
    </r>
  </si>
  <si>
    <r>
      <t>`</t>
    </r>
    <r>
      <rPr>
        <sz val="9"/>
        <rFont val="Arial"/>
        <family val="2"/>
      </rPr>
      <t>347</t>
    </r>
  </si>
  <si>
    <t>Kapitalne pomoći bankama i ostalim financijskim institucimama i trgovačkim društvima u javnom sektoru</t>
  </si>
  <si>
    <r>
      <t>`</t>
    </r>
    <r>
      <rPr>
        <sz val="9"/>
        <rFont val="Arial"/>
        <family val="2"/>
      </rPr>
      <t>377</t>
    </r>
  </si>
  <si>
    <r>
      <t>`</t>
    </r>
    <r>
      <rPr>
        <sz val="9"/>
        <rFont val="Arial"/>
        <family val="2"/>
      </rPr>
      <t>378</t>
    </r>
  </si>
  <si>
    <r>
      <t>`</t>
    </r>
    <r>
      <rPr>
        <sz val="9"/>
        <rFont val="Arial"/>
        <family val="2"/>
      </rPr>
      <t>379</t>
    </r>
  </si>
  <si>
    <r>
      <t>`</t>
    </r>
    <r>
      <rPr>
        <sz val="9"/>
        <rFont val="Arial"/>
        <family val="2"/>
      </rPr>
      <t>380</t>
    </r>
  </si>
  <si>
    <r>
      <t>`</t>
    </r>
    <r>
      <rPr>
        <sz val="9"/>
        <rFont val="Arial"/>
        <family val="2"/>
      </rPr>
      <t>382</t>
    </r>
  </si>
  <si>
    <r>
      <t>`</t>
    </r>
    <r>
      <rPr>
        <sz val="9"/>
        <rFont val="Arial"/>
        <family val="2"/>
      </rPr>
      <t>383</t>
    </r>
  </si>
  <si>
    <r>
      <t>`</t>
    </r>
    <r>
      <rPr>
        <sz val="9"/>
        <rFont val="Arial"/>
        <family val="2"/>
      </rPr>
      <t>384</t>
    </r>
  </si>
  <si>
    <r>
      <t>`</t>
    </r>
    <r>
      <rPr>
        <sz val="9"/>
        <rFont val="Arial"/>
        <family val="2"/>
      </rPr>
      <t>385</t>
    </r>
  </si>
  <si>
    <r>
      <t>`</t>
    </r>
    <r>
      <rPr>
        <sz val="9"/>
        <rFont val="Arial"/>
        <family val="2"/>
      </rPr>
      <t>386</t>
    </r>
  </si>
  <si>
    <r>
      <t>`</t>
    </r>
    <r>
      <rPr>
        <sz val="9"/>
        <rFont val="Arial"/>
        <family val="2"/>
      </rPr>
      <t>387</t>
    </r>
  </si>
  <si>
    <r>
      <t>`</t>
    </r>
    <r>
      <rPr>
        <sz val="9"/>
        <rFont val="Arial"/>
        <family val="2"/>
      </rPr>
      <t>388</t>
    </r>
  </si>
  <si>
    <r>
      <t>`</t>
    </r>
    <r>
      <rPr>
        <sz val="9"/>
        <rFont val="Arial"/>
        <family val="2"/>
      </rPr>
      <t>389</t>
    </r>
  </si>
  <si>
    <r>
      <t>`</t>
    </r>
    <r>
      <rPr>
        <sz val="9"/>
        <rFont val="Arial"/>
        <family val="2"/>
      </rPr>
      <t>390</t>
    </r>
  </si>
  <si>
    <r>
      <t>`</t>
    </r>
    <r>
      <rPr>
        <sz val="9"/>
        <rFont val="Arial"/>
        <family val="2"/>
      </rPr>
      <t>391</t>
    </r>
  </si>
  <si>
    <r>
      <t>`</t>
    </r>
    <r>
      <rPr>
        <sz val="9"/>
        <rFont val="Arial"/>
        <family val="2"/>
      </rPr>
      <t>392</t>
    </r>
  </si>
  <si>
    <r>
      <t>`</t>
    </r>
    <r>
      <rPr>
        <sz val="9"/>
        <rFont val="Arial"/>
        <family val="2"/>
      </rPr>
      <t>393</t>
    </r>
  </si>
  <si>
    <r>
      <t>`</t>
    </r>
    <r>
      <rPr>
        <sz val="9"/>
        <rFont val="Arial"/>
        <family val="2"/>
      </rPr>
      <t>395</t>
    </r>
  </si>
  <si>
    <r>
      <t>`</t>
    </r>
    <r>
      <rPr>
        <sz val="9"/>
        <rFont val="Arial"/>
        <family val="2"/>
      </rPr>
      <t>396</t>
    </r>
  </si>
  <si>
    <r>
      <t>`</t>
    </r>
    <r>
      <rPr>
        <sz val="9"/>
        <rFont val="Arial"/>
        <family val="2"/>
      </rPr>
      <t>397</t>
    </r>
  </si>
  <si>
    <r>
      <t>`</t>
    </r>
    <r>
      <rPr>
        <sz val="9"/>
        <rFont val="Arial"/>
        <family val="2"/>
      </rPr>
      <t>398</t>
    </r>
  </si>
  <si>
    <r>
      <t>`</t>
    </r>
    <r>
      <rPr>
        <sz val="9"/>
        <rFont val="Arial"/>
        <family val="2"/>
      </rPr>
      <t>399</t>
    </r>
  </si>
  <si>
    <r>
      <t>`</t>
    </r>
    <r>
      <rPr>
        <sz val="9"/>
        <rFont val="Arial"/>
        <family val="2"/>
      </rPr>
      <t>400</t>
    </r>
  </si>
  <si>
    <r>
      <t>`</t>
    </r>
    <r>
      <rPr>
        <sz val="9"/>
        <rFont val="Arial"/>
        <family val="2"/>
      </rPr>
      <t>401</t>
    </r>
  </si>
  <si>
    <r>
      <t>`</t>
    </r>
    <r>
      <rPr>
        <sz val="9"/>
        <rFont val="Arial"/>
        <family val="2"/>
      </rPr>
      <t>402</t>
    </r>
  </si>
  <si>
    <r>
      <t>`</t>
    </r>
    <r>
      <rPr>
        <sz val="9"/>
        <rFont val="Arial"/>
        <family val="2"/>
      </rPr>
      <t>403</t>
    </r>
  </si>
  <si>
    <r>
      <t>`</t>
    </r>
    <r>
      <rPr>
        <sz val="9"/>
        <rFont val="Arial"/>
        <family val="2"/>
      </rPr>
      <t>404</t>
    </r>
  </si>
  <si>
    <r>
      <t>`</t>
    </r>
    <r>
      <rPr>
        <sz val="9"/>
        <rFont val="Arial"/>
        <family val="2"/>
      </rPr>
      <t>406</t>
    </r>
  </si>
  <si>
    <r>
      <t>`</t>
    </r>
    <r>
      <rPr>
        <sz val="9"/>
        <rFont val="Arial"/>
        <family val="2"/>
      </rPr>
      <t>407</t>
    </r>
  </si>
  <si>
    <r>
      <t>`</t>
    </r>
    <r>
      <rPr>
        <sz val="9"/>
        <rFont val="Arial"/>
        <family val="2"/>
      </rPr>
      <t>408</t>
    </r>
  </si>
  <si>
    <r>
      <t>`</t>
    </r>
    <r>
      <rPr>
        <sz val="9"/>
        <rFont val="Arial"/>
        <family val="2"/>
      </rPr>
      <t>409</t>
    </r>
  </si>
  <si>
    <r>
      <t>`</t>
    </r>
    <r>
      <rPr>
        <sz val="9"/>
        <rFont val="Arial"/>
        <family val="2"/>
      </rPr>
      <t>410</t>
    </r>
  </si>
  <si>
    <r>
      <t>`</t>
    </r>
    <r>
      <rPr>
        <sz val="9"/>
        <rFont val="Arial"/>
        <family val="2"/>
      </rPr>
      <t>411</t>
    </r>
  </si>
  <si>
    <r>
      <t>`</t>
    </r>
    <r>
      <rPr>
        <sz val="9"/>
        <rFont val="Arial"/>
        <family val="2"/>
      </rPr>
      <t>412</t>
    </r>
  </si>
  <si>
    <t>Zajmovi trgovačkim društvima u javnom sektoru</t>
  </si>
  <si>
    <t>Zajmovi tuzrmnim bankama i ostalim financijskim institucijama izvan javnog sektora</t>
  </si>
  <si>
    <t>Zajmovi tuzemnim trgovačkim društvima, obrtnicima, malom i srednjem poduzetništvu izvan javnog sektora</t>
  </si>
  <si>
    <t>Promjene u obujmu financijske imovine                                                                                (AOP 027+028+029+030+031+032+033)</t>
  </si>
  <si>
    <t>9152</t>
  </si>
  <si>
    <t>Promjene u vrijednosti (revalorizacija) i obujmu obveza (AOP 035+040)</t>
  </si>
  <si>
    <t>91521</t>
  </si>
  <si>
    <t>Promjene u vrijednosti (revalorizacija) obveza (AOP 036+037+038+039)</t>
  </si>
  <si>
    <t>Obveze za rashode poslovanja</t>
  </si>
  <si>
    <t>Obveze za vrijednosne papire</t>
  </si>
  <si>
    <t>Obveze za zajmove</t>
  </si>
  <si>
    <t>91522</t>
  </si>
  <si>
    <t>Promjene u obujmu obveza (AOP 041+042+043+044)</t>
  </si>
  <si>
    <t>Obrazac: OBR-VP</t>
  </si>
  <si>
    <t>Izvještaj o ostvarenim vlastitim prihodima i rashodima</t>
  </si>
  <si>
    <t xml:space="preserve">       za razdoblje od</t>
  </si>
  <si>
    <t xml:space="preserve">               u kunama (bez lp)</t>
  </si>
  <si>
    <t>Red.br.</t>
  </si>
  <si>
    <t xml:space="preserve">  P  R  I  H  O  D  I</t>
  </si>
  <si>
    <t>R A S H O D I</t>
  </si>
  <si>
    <r>
      <t>`</t>
    </r>
    <r>
      <rPr>
        <sz val="9"/>
        <rFont val="Arial"/>
        <family val="2"/>
      </rPr>
      <t>413</t>
    </r>
  </si>
  <si>
    <r>
      <t>`</t>
    </r>
    <r>
      <rPr>
        <sz val="9"/>
        <rFont val="Arial"/>
        <family val="2"/>
      </rPr>
      <t>414</t>
    </r>
  </si>
  <si>
    <r>
      <t>`</t>
    </r>
    <r>
      <rPr>
        <sz val="9"/>
        <rFont val="Arial"/>
        <family val="2"/>
      </rPr>
      <t>415</t>
    </r>
  </si>
  <si>
    <r>
      <t>`</t>
    </r>
    <r>
      <rPr>
        <sz val="9"/>
        <rFont val="Arial"/>
        <family val="2"/>
      </rPr>
      <t>416</t>
    </r>
  </si>
  <si>
    <r>
      <t>`</t>
    </r>
    <r>
      <rPr>
        <sz val="9"/>
        <rFont val="Arial"/>
        <family val="2"/>
      </rPr>
      <t>417</t>
    </r>
  </si>
  <si>
    <r>
      <t>`</t>
    </r>
    <r>
      <rPr>
        <sz val="9"/>
        <rFont val="Arial"/>
        <family val="2"/>
      </rPr>
      <t>418</t>
    </r>
  </si>
  <si>
    <r>
      <t>`</t>
    </r>
    <r>
      <rPr>
        <sz val="9"/>
        <rFont val="Arial"/>
        <family val="2"/>
      </rPr>
      <t>419</t>
    </r>
  </si>
  <si>
    <r>
      <t>`</t>
    </r>
    <r>
      <rPr>
        <sz val="9"/>
        <rFont val="Arial"/>
        <family val="2"/>
      </rPr>
      <t>422</t>
    </r>
  </si>
  <si>
    <r>
      <t>`</t>
    </r>
    <r>
      <rPr>
        <sz val="9"/>
        <rFont val="Arial"/>
        <family val="2"/>
      </rPr>
      <t>423</t>
    </r>
  </si>
  <si>
    <r>
      <t>`</t>
    </r>
    <r>
      <rPr>
        <sz val="9"/>
        <rFont val="Arial"/>
        <family val="2"/>
      </rPr>
      <t>424</t>
    </r>
  </si>
  <si>
    <r>
      <t>`</t>
    </r>
    <r>
      <rPr>
        <sz val="9"/>
        <rFont val="Arial"/>
        <family val="2"/>
      </rPr>
      <t>425</t>
    </r>
  </si>
  <si>
    <r>
      <t>`</t>
    </r>
    <r>
      <rPr>
        <sz val="9"/>
        <rFont val="Arial"/>
        <family val="2"/>
      </rPr>
      <t>426</t>
    </r>
  </si>
  <si>
    <r>
      <t>`</t>
    </r>
    <r>
      <rPr>
        <sz val="9"/>
        <rFont val="Arial"/>
        <family val="2"/>
      </rPr>
      <t>427</t>
    </r>
  </si>
  <si>
    <r>
      <t>`</t>
    </r>
    <r>
      <rPr>
        <sz val="9"/>
        <rFont val="Arial"/>
        <family val="2"/>
      </rPr>
      <t>428</t>
    </r>
  </si>
  <si>
    <r>
      <t>`</t>
    </r>
    <r>
      <rPr>
        <sz val="9"/>
        <rFont val="Arial"/>
        <family val="2"/>
      </rPr>
      <t>429</t>
    </r>
  </si>
  <si>
    <r>
      <t>`</t>
    </r>
    <r>
      <rPr>
        <sz val="9"/>
        <rFont val="Arial"/>
        <family val="2"/>
      </rPr>
      <t>430</t>
    </r>
  </si>
  <si>
    <r>
      <t>`</t>
    </r>
    <r>
      <rPr>
        <sz val="9"/>
        <rFont val="Arial"/>
        <family val="2"/>
      </rPr>
      <t>431</t>
    </r>
  </si>
  <si>
    <r>
      <t>`</t>
    </r>
    <r>
      <rPr>
        <sz val="9"/>
        <rFont val="Arial"/>
        <family val="2"/>
      </rPr>
      <t>432</t>
    </r>
  </si>
  <si>
    <r>
      <t>`</t>
    </r>
    <r>
      <rPr>
        <sz val="9"/>
        <rFont val="Arial"/>
        <family val="2"/>
      </rPr>
      <t>433</t>
    </r>
  </si>
  <si>
    <r>
      <t>`</t>
    </r>
    <r>
      <rPr>
        <sz val="9"/>
        <rFont val="Arial"/>
        <family val="2"/>
      </rPr>
      <t>434</t>
    </r>
  </si>
  <si>
    <r>
      <t>`</t>
    </r>
    <r>
      <rPr>
        <sz val="9"/>
        <rFont val="Arial"/>
        <family val="2"/>
      </rPr>
      <t>435</t>
    </r>
  </si>
  <si>
    <r>
      <t>`</t>
    </r>
    <r>
      <rPr>
        <sz val="9"/>
        <rFont val="Arial"/>
        <family val="2"/>
      </rPr>
      <t>436</t>
    </r>
  </si>
  <si>
    <r>
      <t>`</t>
    </r>
    <r>
      <rPr>
        <sz val="9"/>
        <rFont val="Arial"/>
        <family val="2"/>
      </rPr>
      <t>437</t>
    </r>
  </si>
  <si>
    <r>
      <t>`</t>
    </r>
    <r>
      <rPr>
        <sz val="9"/>
        <rFont val="Arial"/>
        <family val="2"/>
      </rPr>
      <t>438</t>
    </r>
  </si>
  <si>
    <r>
      <t>`</t>
    </r>
    <r>
      <rPr>
        <sz val="9"/>
        <rFont val="Arial"/>
        <family val="2"/>
      </rPr>
      <t>440</t>
    </r>
  </si>
  <si>
    <r>
      <t>`</t>
    </r>
    <r>
      <rPr>
        <sz val="9"/>
        <rFont val="Arial"/>
        <family val="2"/>
      </rPr>
      <t>441</t>
    </r>
  </si>
  <si>
    <r>
      <t>`</t>
    </r>
    <r>
      <rPr>
        <sz val="9"/>
        <rFont val="Arial"/>
        <family val="2"/>
      </rPr>
      <t>442</t>
    </r>
  </si>
  <si>
    <r>
      <t>`</t>
    </r>
    <r>
      <rPr>
        <sz val="9"/>
        <rFont val="Arial"/>
        <family val="2"/>
      </rPr>
      <t>443</t>
    </r>
  </si>
  <si>
    <r>
      <t>`</t>
    </r>
    <r>
      <rPr>
        <sz val="9"/>
        <rFont val="Arial"/>
        <family val="2"/>
      </rPr>
      <t>444</t>
    </r>
  </si>
  <si>
    <r>
      <t>`</t>
    </r>
    <r>
      <rPr>
        <sz val="9"/>
        <rFont val="Arial"/>
        <family val="2"/>
      </rPr>
      <t>445</t>
    </r>
  </si>
  <si>
    <r>
      <t>`</t>
    </r>
    <r>
      <rPr>
        <b/>
        <sz val="9"/>
        <rFont val="Arial"/>
        <family val="2"/>
      </rPr>
      <t>114</t>
    </r>
  </si>
  <si>
    <t>Prihodi od prodaje nefinancijske imovine (AOP 230+242+274+278)</t>
  </si>
  <si>
    <r>
      <t>`</t>
    </r>
    <r>
      <rPr>
        <b/>
        <sz val="9"/>
        <rFont val="Arial"/>
        <family val="2"/>
      </rPr>
      <t>229</t>
    </r>
  </si>
  <si>
    <r>
      <t>`</t>
    </r>
    <r>
      <rPr>
        <b/>
        <sz val="9"/>
        <rFont val="Arial"/>
        <family val="2"/>
      </rPr>
      <t>230</t>
    </r>
  </si>
  <si>
    <t>Prihodi od prodaje neproizvedene imovine (AOP 231+235)</t>
  </si>
  <si>
    <t>Prihod od prodaje materijalne imovine-prirodnih bogatstava (AOP 232+233+234)</t>
  </si>
  <si>
    <t>Zemljišta</t>
  </si>
  <si>
    <t>Rudna bogatstva</t>
  </si>
  <si>
    <t>Prihodi od prodaje prirodne materijalne imovine</t>
  </si>
  <si>
    <t>Prihodi od prodaje nematerijalne imovine (AOP 236+237+238+239+240+241)</t>
  </si>
  <si>
    <t>Patenti</t>
  </si>
  <si>
    <t>Koncesije</t>
  </si>
  <si>
    <t>Licence</t>
  </si>
  <si>
    <t>Ostala prava</t>
  </si>
  <si>
    <t>Goodwill</t>
  </si>
  <si>
    <r>
      <t>`</t>
    </r>
    <r>
      <rPr>
        <b/>
        <sz val="9"/>
        <rFont val="Arial"/>
        <family val="2"/>
      </rPr>
      <t>394</t>
    </r>
  </si>
  <si>
    <t>Primitci od prodaje dionica i udjela u glavnici (AOP 395+397+399+402)</t>
  </si>
  <si>
    <t>Obrazac: BIL</t>
  </si>
  <si>
    <t>RH/fond/JLS/JP(R)S</t>
  </si>
  <si>
    <r>
      <t xml:space="preserve">Razina </t>
    </r>
    <r>
      <rPr>
        <vertAlign val="superscript"/>
        <sz val="10"/>
        <rFont val="Times New Roman CE"/>
        <family val="1"/>
      </rPr>
      <t>1)</t>
    </r>
  </si>
  <si>
    <t>RAZDJEL</t>
  </si>
  <si>
    <t>RKDP</t>
  </si>
  <si>
    <t>Matični broj</t>
  </si>
  <si>
    <r>
      <t xml:space="preserve">GLAVA                                                                                                                                   </t>
    </r>
    <r>
      <rPr>
        <sz val="10"/>
        <rFont val="Times New Roman CE"/>
        <family val="1"/>
      </rPr>
      <t xml:space="preserve">     </t>
    </r>
    <r>
      <rPr>
        <b/>
        <sz val="10"/>
        <rFont val="Times New Roman CE"/>
        <family val="1"/>
      </rPr>
      <t xml:space="preserve">                             </t>
    </r>
  </si>
  <si>
    <t>Šifarska oznaka</t>
  </si>
  <si>
    <t>Žiro račun</t>
  </si>
  <si>
    <t xml:space="preserve">PRORAČUNSKI KORISNIK                                                                                                      </t>
  </si>
  <si>
    <t>B i l a n c a</t>
  </si>
  <si>
    <t>Obrazac: PR-RAS</t>
  </si>
  <si>
    <r>
      <t xml:space="preserve">Razina </t>
    </r>
    <r>
      <rPr>
        <vertAlign val="superscript"/>
        <sz val="11"/>
        <rFont val="Times New Roman CE"/>
        <family val="1"/>
      </rPr>
      <t>1)</t>
    </r>
  </si>
  <si>
    <t xml:space="preserve">                                   Izvještaj o prihodima i rashodima, primicima i izdacima</t>
  </si>
  <si>
    <t>Primitci od prodaje dionica i udjela u glavnici banaka i ostalih financijskih institucija u javnom sektoru (AOP 396)</t>
  </si>
  <si>
    <t>Dionice i udjeli u glavnicama banaka i ostalih financijskih institucija u javnom sektoru</t>
  </si>
  <si>
    <t>Primitci od prodaje dionica i udjela u glavnici trgovačkih društava u javnom sektoru (AOP 398)</t>
  </si>
  <si>
    <t>Dionice i udjeli u glavnici trgovačkih društava u javnom sektoru</t>
  </si>
  <si>
    <t>Primitci od prodaje dionica i udjela u glavnici banaka i ostalih financijskih institucija izvan javnog sektora (AOP400+401)</t>
  </si>
  <si>
    <t>Dionice i udjeli u glavnici tuzemnih banaka i ostalih financijskih institucija izvan javnog sektora</t>
  </si>
  <si>
    <t>Dionice i udjeli u glavnici inozemnih banaka i ostalih financijskih institucija</t>
  </si>
  <si>
    <t>OSIM OVIH TABLICA BILJEŠKE MORAJU SADRŽAVATI I DRUGE PODATKE PROPISANE PRAVILNIKOM O FINANCIJSKOM IZVJEŠĆIVANJU</t>
  </si>
  <si>
    <t>U PRORAČUNSKOM RAČUNOVODSTVU.</t>
  </si>
  <si>
    <t>Oprema za održavanje i zaštitu</t>
  </si>
  <si>
    <t>Medicinska i laboratorijska oprema</t>
  </si>
  <si>
    <t>Instrumenti, uređaji i strojevi</t>
  </si>
  <si>
    <t>Sportska i glazbena oprema</t>
  </si>
  <si>
    <t>Uređaji, strojevi i oprema za ostale namjene</t>
  </si>
  <si>
    <t>Zajmovi inozemnim vladama</t>
  </si>
  <si>
    <t>Zajmovi međunarodnim organizacijama</t>
  </si>
  <si>
    <t>Zajmovi neprofitnim organizacijama, građanima i kućanstvima u inozemstvu</t>
  </si>
  <si>
    <t>Zbroj sveukupno primljene otplate glavnice mora biti jednak AOP 363 kolona 7 obrazac PR-RAS, uvećano za otpise i druge ispravke stanja</t>
  </si>
  <si>
    <t>Prihodi od prodaje prijevoznih sredstava (AOP 257+258+259+260)</t>
  </si>
  <si>
    <t>Prijevozna sredstva u cestovnom prometu</t>
  </si>
  <si>
    <t>Prijevozna sredstva u željezničkom prometu</t>
  </si>
  <si>
    <t>Prijevozna sredstva u riječnom i pomorskom prometu</t>
  </si>
  <si>
    <t>Prijevozna sredstva u zračnom prometu</t>
  </si>
  <si>
    <t>Prihodi od prodaje knjiga, umjetničkih djela i ostalih izložbenih vrijednosti (AOP 262+263+264+265)</t>
  </si>
  <si>
    <t>Knjige u knjižnicama</t>
  </si>
  <si>
    <t>Umjetnička djela (izložena u galerijama, muzejima i sl.)</t>
  </si>
  <si>
    <t>Muzejski izlošci i predmeti prirodnih rijetkosti</t>
  </si>
  <si>
    <t>Ostale nespomenute izložbene vrijednosti</t>
  </si>
  <si>
    <t>Prihodi od prodaje višegodišnjih nasada i osnovnog stada (AOP 267+268)</t>
  </si>
  <si>
    <t>Višegodišnji nasadi</t>
  </si>
  <si>
    <t>Osnovno stado</t>
  </si>
  <si>
    <t>Prihodi od prodaje nematerijalne proizvedene imovine (AOP 270+271+272+273)</t>
  </si>
  <si>
    <t>Ulaganja u istraživanje rudnih bogatstava</t>
  </si>
  <si>
    <t>Ulaganje u računalne programe</t>
  </si>
  <si>
    <t>Umjetnička, literarna i znanstvena djela</t>
  </si>
  <si>
    <t>Ostala nematerijalna proizvedena imovina</t>
  </si>
  <si>
    <r>
      <t>`</t>
    </r>
    <r>
      <rPr>
        <b/>
        <sz val="9"/>
        <rFont val="Arial"/>
        <family val="2"/>
      </rPr>
      <t>274</t>
    </r>
  </si>
  <si>
    <t xml:space="preserve">Prihodi od prodaje plemenitim metala i ostalih pohranjivih vrijednosti </t>
  </si>
  <si>
    <t>Prihodi od prodaje plemenitim metala i ostalih pohranjivih vrijednosti (AOP 276+277)</t>
  </si>
  <si>
    <t>Plemeniti metali i drago kamenje</t>
  </si>
  <si>
    <t>Pohranjene knjige, umjetnička djela i slične vrijednosti</t>
  </si>
  <si>
    <r>
      <t>`</t>
    </r>
    <r>
      <rPr>
        <b/>
        <sz val="9"/>
        <rFont val="Arial"/>
        <family val="2"/>
      </rPr>
      <t>278</t>
    </r>
  </si>
  <si>
    <t>Izdaci za financijsku imovinu i otplate zajmova (AOP 421+439+452+463+478)</t>
  </si>
  <si>
    <r>
      <t>`</t>
    </r>
    <r>
      <rPr>
        <b/>
        <sz val="9"/>
        <rFont val="Arial"/>
        <family val="2"/>
      </rPr>
      <t>421</t>
    </r>
  </si>
  <si>
    <t>Izdaci za dane zajmove (AOP 422+426+429+431+433+436)</t>
  </si>
  <si>
    <t>Izdaci za dane zajmove drugim razinama vlasti, inozemnim vladama i međunarodnim organizacijama (AOP 423+424+425)</t>
  </si>
  <si>
    <t>Dani zajmovi drugim razinama vlasti</t>
  </si>
  <si>
    <t>Dani zajmovi imozemnim vladama</t>
  </si>
  <si>
    <t>Dani zajmovi međunarodnim organizacijama</t>
  </si>
  <si>
    <t>Izdaci za daljnje zajmove neprofitnim organizacijama, građanima i kućanstvima (AOP 427+428)</t>
  </si>
  <si>
    <t>Dani zajmovi neprofitnim organizacijama, građanima i kućanstvima u tuzemstvu</t>
  </si>
  <si>
    <t>Dani zajmovi neprofitnim organizacijama, građanima i kućanstvima u inozemstvu</t>
  </si>
  <si>
    <t>Izdatci za dane zajmove bankama i ostalim financijskim institucijama u javnom sektoru (AOP 430)</t>
  </si>
  <si>
    <t>Dani zajmovi bankama i ostalim financijskim institucijama u javnom sektoru</t>
  </si>
  <si>
    <t>Izdatci za dane zajmove trgovačkim društvima u javnom sektoru (AOP 432)</t>
  </si>
  <si>
    <t>Dani zajmovi trgovačkim društvima u javnom sektoru</t>
  </si>
  <si>
    <t>Otplata glavnice primljenih zajmova od inozemnih vlada</t>
  </si>
  <si>
    <t>Otplata glavnice primljenih zajmova od međunarodnih organizacija</t>
  </si>
  <si>
    <r>
      <t>`</t>
    </r>
    <r>
      <rPr>
        <sz val="10"/>
        <rFont val="Arial"/>
        <family val="0"/>
      </rPr>
      <t>02311</t>
    </r>
  </si>
  <si>
    <r>
      <t>`</t>
    </r>
    <r>
      <rPr>
        <sz val="9"/>
        <rFont val="Arial"/>
        <family val="2"/>
      </rPr>
      <t>457</t>
    </r>
  </si>
  <si>
    <r>
      <t>`</t>
    </r>
    <r>
      <rPr>
        <sz val="9"/>
        <rFont val="Arial"/>
        <family val="2"/>
      </rPr>
      <t>458</t>
    </r>
  </si>
  <si>
    <r>
      <t>`</t>
    </r>
    <r>
      <rPr>
        <sz val="9"/>
        <rFont val="Arial"/>
        <family val="2"/>
      </rPr>
      <t>459</t>
    </r>
  </si>
  <si>
    <r>
      <t>`</t>
    </r>
    <r>
      <rPr>
        <sz val="9"/>
        <rFont val="Arial"/>
        <family val="2"/>
      </rPr>
      <t>460</t>
    </r>
  </si>
  <si>
    <r>
      <t>`</t>
    </r>
    <r>
      <rPr>
        <sz val="9"/>
        <rFont val="Arial"/>
        <family val="2"/>
      </rPr>
      <t>461</t>
    </r>
  </si>
  <si>
    <r>
      <t>`</t>
    </r>
    <r>
      <rPr>
        <sz val="9"/>
        <rFont val="Arial"/>
        <family val="2"/>
      </rPr>
      <t>462</t>
    </r>
  </si>
  <si>
    <r>
      <t>`</t>
    </r>
    <r>
      <rPr>
        <sz val="9"/>
        <rFont val="Arial"/>
        <family val="2"/>
      </rPr>
      <t>464</t>
    </r>
  </si>
  <si>
    <r>
      <t>`</t>
    </r>
    <r>
      <rPr>
        <sz val="9"/>
        <rFont val="Arial"/>
        <family val="2"/>
      </rPr>
      <t>465</t>
    </r>
  </si>
  <si>
    <r>
      <t>`</t>
    </r>
    <r>
      <rPr>
        <sz val="9"/>
        <rFont val="Arial"/>
        <family val="2"/>
      </rPr>
      <t>466</t>
    </r>
  </si>
  <si>
    <r>
      <t>`</t>
    </r>
    <r>
      <rPr>
        <sz val="9"/>
        <rFont val="Arial"/>
        <family val="2"/>
      </rPr>
      <t>467</t>
    </r>
  </si>
  <si>
    <r>
      <t>`</t>
    </r>
    <r>
      <rPr>
        <sz val="9"/>
        <rFont val="Arial"/>
        <family val="2"/>
      </rPr>
      <t>468</t>
    </r>
  </si>
  <si>
    <r>
      <t>`</t>
    </r>
    <r>
      <rPr>
        <sz val="9"/>
        <rFont val="Arial"/>
        <family val="2"/>
      </rPr>
      <t>469</t>
    </r>
  </si>
  <si>
    <r>
      <t>`</t>
    </r>
    <r>
      <rPr>
        <sz val="9"/>
        <rFont val="Arial"/>
        <family val="2"/>
      </rPr>
      <t>470</t>
    </r>
  </si>
  <si>
    <r>
      <t>`</t>
    </r>
    <r>
      <rPr>
        <sz val="9"/>
        <rFont val="Arial"/>
        <family val="2"/>
      </rPr>
      <t>471</t>
    </r>
  </si>
  <si>
    <r>
      <t>`</t>
    </r>
    <r>
      <rPr>
        <sz val="9"/>
        <rFont val="Arial"/>
        <family val="2"/>
      </rPr>
      <t>472</t>
    </r>
  </si>
  <si>
    <r>
      <t>`</t>
    </r>
    <r>
      <rPr>
        <sz val="9"/>
        <rFont val="Arial"/>
        <family val="2"/>
      </rPr>
      <t>473</t>
    </r>
  </si>
  <si>
    <r>
      <t>`</t>
    </r>
    <r>
      <rPr>
        <sz val="9"/>
        <rFont val="Arial"/>
        <family val="2"/>
      </rPr>
      <t>474</t>
    </r>
  </si>
  <si>
    <r>
      <t>`</t>
    </r>
    <r>
      <rPr>
        <sz val="9"/>
        <rFont val="Arial"/>
        <family val="2"/>
      </rPr>
      <t>475</t>
    </r>
  </si>
  <si>
    <r>
      <t>`</t>
    </r>
    <r>
      <rPr>
        <sz val="9"/>
        <rFont val="Arial"/>
        <family val="2"/>
      </rPr>
      <t>476</t>
    </r>
  </si>
  <si>
    <r>
      <t>`</t>
    </r>
    <r>
      <rPr>
        <sz val="9"/>
        <rFont val="Arial"/>
        <family val="2"/>
      </rPr>
      <t>477</t>
    </r>
  </si>
  <si>
    <r>
      <t>`</t>
    </r>
    <r>
      <rPr>
        <sz val="9"/>
        <rFont val="Arial"/>
        <family val="2"/>
      </rPr>
      <t>479</t>
    </r>
  </si>
  <si>
    <r>
      <t>`</t>
    </r>
    <r>
      <rPr>
        <sz val="9"/>
        <rFont val="Arial"/>
        <family val="2"/>
      </rPr>
      <t>480</t>
    </r>
  </si>
  <si>
    <r>
      <t>`</t>
    </r>
    <r>
      <rPr>
        <sz val="9"/>
        <rFont val="Arial"/>
        <family val="2"/>
      </rPr>
      <t>481</t>
    </r>
  </si>
  <si>
    <r>
      <t>`</t>
    </r>
    <r>
      <rPr>
        <sz val="9"/>
        <rFont val="Arial"/>
        <family val="2"/>
      </rPr>
      <t>482</t>
    </r>
  </si>
  <si>
    <r>
      <t>`</t>
    </r>
    <r>
      <rPr>
        <sz val="9"/>
        <rFont val="Arial"/>
        <family val="2"/>
      </rPr>
      <t>483</t>
    </r>
  </si>
  <si>
    <r>
      <t>`</t>
    </r>
    <r>
      <rPr>
        <sz val="9"/>
        <rFont val="Arial"/>
        <family val="2"/>
      </rPr>
      <t>484</t>
    </r>
  </si>
  <si>
    <r>
      <t>`</t>
    </r>
    <r>
      <rPr>
        <sz val="9"/>
        <rFont val="Arial"/>
        <family val="2"/>
      </rPr>
      <t>485</t>
    </r>
  </si>
  <si>
    <r>
      <t>`</t>
    </r>
    <r>
      <rPr>
        <sz val="9"/>
        <rFont val="Arial"/>
        <family val="2"/>
      </rPr>
      <t>486</t>
    </r>
  </si>
  <si>
    <r>
      <t>`</t>
    </r>
    <r>
      <rPr>
        <sz val="9"/>
        <rFont val="Arial"/>
        <family val="2"/>
      </rPr>
      <t>487</t>
    </r>
  </si>
  <si>
    <r>
      <t>`</t>
    </r>
    <r>
      <rPr>
        <sz val="9"/>
        <rFont val="Arial"/>
        <family val="2"/>
      </rPr>
      <t>490</t>
    </r>
  </si>
  <si>
    <r>
      <t>`</t>
    </r>
    <r>
      <rPr>
        <sz val="9"/>
        <rFont val="Arial"/>
        <family val="2"/>
      </rPr>
      <t>491</t>
    </r>
  </si>
  <si>
    <r>
      <t>`</t>
    </r>
    <r>
      <rPr>
        <sz val="9"/>
        <rFont val="Arial"/>
        <family val="2"/>
      </rPr>
      <t>496</t>
    </r>
  </si>
  <si>
    <r>
      <t>`</t>
    </r>
    <r>
      <rPr>
        <sz val="9"/>
        <rFont val="Arial"/>
        <family val="2"/>
      </rPr>
      <t>497</t>
    </r>
  </si>
  <si>
    <r>
      <t>`</t>
    </r>
    <r>
      <rPr>
        <sz val="9"/>
        <rFont val="Arial"/>
        <family val="2"/>
      </rPr>
      <t>505</t>
    </r>
  </si>
  <si>
    <r>
      <t>`</t>
    </r>
    <r>
      <rPr>
        <sz val="9"/>
        <rFont val="Arial"/>
        <family val="2"/>
      </rPr>
      <t>506</t>
    </r>
  </si>
  <si>
    <r>
      <t>`</t>
    </r>
    <r>
      <rPr>
        <sz val="9"/>
        <rFont val="Arial"/>
        <family val="2"/>
      </rPr>
      <t>507</t>
    </r>
  </si>
  <si>
    <r>
      <t>`</t>
    </r>
    <r>
      <rPr>
        <sz val="9"/>
        <rFont val="Arial"/>
        <family val="2"/>
      </rPr>
      <t>508</t>
    </r>
  </si>
  <si>
    <r>
      <t>`</t>
    </r>
    <r>
      <rPr>
        <sz val="9"/>
        <rFont val="Arial"/>
        <family val="2"/>
      </rPr>
      <t>509</t>
    </r>
  </si>
  <si>
    <r>
      <t>`</t>
    </r>
    <r>
      <rPr>
        <sz val="9"/>
        <rFont val="Arial"/>
        <family val="2"/>
      </rPr>
      <t>510</t>
    </r>
  </si>
  <si>
    <r>
      <t>`</t>
    </r>
    <r>
      <rPr>
        <sz val="9"/>
        <rFont val="Arial"/>
        <family val="2"/>
      </rPr>
      <t>511</t>
    </r>
  </si>
  <si>
    <r>
      <t>`</t>
    </r>
    <r>
      <rPr>
        <sz val="9"/>
        <rFont val="Arial"/>
        <family val="2"/>
      </rPr>
      <t>512</t>
    </r>
  </si>
  <si>
    <r>
      <t>`</t>
    </r>
    <r>
      <rPr>
        <sz val="9"/>
        <rFont val="Arial"/>
        <family val="2"/>
      </rPr>
      <t>513</t>
    </r>
  </si>
  <si>
    <r>
      <t>`</t>
    </r>
    <r>
      <rPr>
        <sz val="9"/>
        <rFont val="Arial"/>
        <family val="2"/>
      </rPr>
      <t>514</t>
    </r>
  </si>
  <si>
    <r>
      <t>`</t>
    </r>
    <r>
      <rPr>
        <sz val="9"/>
        <rFont val="Arial"/>
        <family val="2"/>
      </rPr>
      <t>515</t>
    </r>
  </si>
  <si>
    <r>
      <t>`</t>
    </r>
    <r>
      <rPr>
        <sz val="9"/>
        <rFont val="Arial"/>
        <family val="2"/>
      </rPr>
      <t>516</t>
    </r>
  </si>
  <si>
    <r>
      <t>`</t>
    </r>
    <r>
      <rPr>
        <sz val="9"/>
        <rFont val="Arial"/>
        <family val="2"/>
      </rPr>
      <t>517</t>
    </r>
  </si>
  <si>
    <r>
      <t>`</t>
    </r>
    <r>
      <rPr>
        <sz val="9"/>
        <rFont val="Arial"/>
        <family val="2"/>
      </rPr>
      <t>518</t>
    </r>
  </si>
  <si>
    <r>
      <t>`</t>
    </r>
    <r>
      <rPr>
        <sz val="9"/>
        <rFont val="Arial"/>
        <family val="2"/>
      </rPr>
      <t>519</t>
    </r>
  </si>
  <si>
    <r>
      <t>`</t>
    </r>
    <r>
      <rPr>
        <sz val="9"/>
        <rFont val="Arial"/>
        <family val="2"/>
      </rPr>
      <t>520</t>
    </r>
  </si>
  <si>
    <r>
      <t>`</t>
    </r>
    <r>
      <rPr>
        <sz val="9"/>
        <rFont val="Arial"/>
        <family val="2"/>
      </rPr>
      <t>521</t>
    </r>
  </si>
  <si>
    <r>
      <t>`</t>
    </r>
    <r>
      <rPr>
        <sz val="9"/>
        <rFont val="Arial"/>
        <family val="2"/>
      </rPr>
      <t>522</t>
    </r>
  </si>
  <si>
    <r>
      <t>`</t>
    </r>
    <r>
      <rPr>
        <sz val="9"/>
        <rFont val="Arial"/>
        <family val="2"/>
      </rPr>
      <t>523</t>
    </r>
  </si>
  <si>
    <r>
      <t>`</t>
    </r>
    <r>
      <rPr>
        <sz val="9"/>
        <rFont val="Arial"/>
        <family val="2"/>
      </rPr>
      <t>524</t>
    </r>
  </si>
  <si>
    <r>
      <t>`</t>
    </r>
    <r>
      <rPr>
        <sz val="9"/>
        <rFont val="Arial"/>
        <family val="2"/>
      </rPr>
      <t>525</t>
    </r>
  </si>
  <si>
    <r>
      <t>`</t>
    </r>
    <r>
      <rPr>
        <sz val="9"/>
        <rFont val="Arial"/>
        <family val="2"/>
      </rPr>
      <t>526</t>
    </r>
  </si>
  <si>
    <t xml:space="preserve">            TRANSAKCIJE NA NEFINANCIJSKOJ IMOVINI I OBVEZAMA</t>
  </si>
  <si>
    <r>
      <t>`</t>
    </r>
    <r>
      <rPr>
        <b/>
        <sz val="9"/>
        <rFont val="Arial"/>
        <family val="2"/>
      </rPr>
      <t>362</t>
    </r>
  </si>
  <si>
    <t>Primitci od financijske imovine i zaduživanja (AOP 363+381+394+405)</t>
  </si>
  <si>
    <r>
      <t>`</t>
    </r>
    <r>
      <rPr>
        <b/>
        <sz val="9"/>
        <rFont val="Arial"/>
        <family val="2"/>
      </rPr>
      <t>363</t>
    </r>
  </si>
  <si>
    <t>Primljene otplate (povrati) glavnice danih zajmova (AOP 364+368+371+373+375+378)</t>
  </si>
  <si>
    <t>Primitci (povrati) glavnice zajmova danih drugim razinama vlasti, inozemnim vladama i međunarodnim organizacijama (AOP 365+366+367)</t>
  </si>
  <si>
    <t>Povrat zajmova danih drugim razinama vlasti</t>
  </si>
  <si>
    <t>Povrat zajmova danih inozemnim vladama</t>
  </si>
  <si>
    <t>Povrat zajmova danih međunarodnim organizacijama</t>
  </si>
  <si>
    <t>Primitci (povrati) glavnice zajmova danih neprofitnim organizacijama, građanima i kućanstvima (AOP 369+370)</t>
  </si>
  <si>
    <t>Povrat zajmaova danih neprofitnim organizacijama, građanima i kućanstvima u tuzemstvu</t>
  </si>
  <si>
    <t>Povrat zajmaova danih neprofitnim organizacijama, građanima i kućanstvima u inozemstvu</t>
  </si>
  <si>
    <t>Intelektualne i osobne usluge</t>
  </si>
  <si>
    <t>Aktivnosti socijalne zaštite koje nisu drugdje svrstane</t>
  </si>
  <si>
    <t>M.P</t>
  </si>
  <si>
    <t xml:space="preserve">                                                                                                 </t>
  </si>
  <si>
    <t>1.Međimurje-plin d.o.o.Čakovec</t>
  </si>
  <si>
    <t>06.10.2014.</t>
  </si>
  <si>
    <t>HR6023400091110696485</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</si>
</sst>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00\ _K_n_-;\-* #,##0.00\ _K_n_-;_-* &quot;-&quot;??\ _K_n_-;_-@_-"/>
    <numFmt numFmtId="182" formatCode="&quot;Da&quot;;&quot;Da&quot;;&quot;Ne&quot;"/>
    <numFmt numFmtId="183" formatCode="&quot;Istina&quot;;&quot;Istina&quot;;&quot;Laž&quot;"/>
    <numFmt numFmtId="184" formatCode="&quot;Uključeno&quot;;&quot;Uključeno&quot;;&quot;Isključeno&quot;"/>
    <numFmt numFmtId="185" formatCode="00000"/>
  </numFmts>
  <fonts count="82">
    <font>
      <sz val="10"/>
      <name val="Arial"/>
      <family val="0"/>
    </font>
    <font>
      <sz val="9"/>
      <name val="Arial"/>
      <family val="2"/>
    </font>
    <font>
      <b/>
      <sz val="9"/>
      <name val="Arial"/>
      <family val="2"/>
    </font>
    <font>
      <b/>
      <sz val="9"/>
      <color indexed="9"/>
      <name val="Arial"/>
      <family val="2"/>
    </font>
    <font>
      <sz val="9"/>
      <color indexed="9"/>
      <name val="Arial"/>
      <family val="2"/>
    </font>
    <font>
      <sz val="8"/>
      <name val="Arial"/>
      <family val="2"/>
    </font>
    <font>
      <b/>
      <sz val="11"/>
      <name val="Arial"/>
      <family val="2"/>
    </font>
    <font>
      <u val="single"/>
      <sz val="10"/>
      <color indexed="12"/>
      <name val="Arial"/>
      <family val="0"/>
    </font>
    <font>
      <u val="single"/>
      <sz val="10"/>
      <color indexed="36"/>
      <name val="Arial"/>
      <family val="0"/>
    </font>
    <font>
      <b/>
      <sz val="10"/>
      <name val="Arial"/>
      <family val="2"/>
    </font>
    <font>
      <sz val="10"/>
      <color indexed="9"/>
      <name val="Arial"/>
      <family val="2"/>
    </font>
    <font>
      <b/>
      <sz val="10"/>
      <color indexed="9"/>
      <name val="Arial"/>
      <family val="2"/>
    </font>
    <font>
      <sz val="10"/>
      <name val="Times New Roman CE"/>
      <family val="1"/>
    </font>
    <font>
      <b/>
      <sz val="10"/>
      <name val="Times New Roman CE"/>
      <family val="1"/>
    </font>
    <font>
      <vertAlign val="superscript"/>
      <sz val="10"/>
      <name val="Times New Roman CE"/>
      <family val="1"/>
    </font>
    <font>
      <b/>
      <sz val="20"/>
      <name val="Times New Roman CE"/>
      <family val="1"/>
    </font>
    <font>
      <sz val="11"/>
      <name val="Times New Roman CE"/>
      <family val="1"/>
    </font>
    <font>
      <sz val="9.5"/>
      <name val="Times New Roman CE"/>
      <family val="1"/>
    </font>
    <font>
      <vertAlign val="superscript"/>
      <sz val="11"/>
      <name val="Times New Roman CE"/>
      <family val="1"/>
    </font>
    <font>
      <b/>
      <sz val="18"/>
      <name val="Times New Roman CE"/>
      <family val="1"/>
    </font>
    <font>
      <b/>
      <sz val="11"/>
      <name val="Times New Roman CE"/>
      <family val="1"/>
    </font>
    <font>
      <b/>
      <sz val="12"/>
      <name val="Times New Roman CE"/>
      <family val="1"/>
    </font>
    <font>
      <sz val="12"/>
      <name val="Times New Roman CE"/>
      <family val="1"/>
    </font>
    <font>
      <b/>
      <sz val="14"/>
      <name val="Arial"/>
      <family val="2"/>
    </font>
    <font>
      <sz val="10"/>
      <color indexed="8"/>
      <name val="Arial"/>
      <family val="0"/>
    </font>
    <font>
      <b/>
      <sz val="14"/>
      <name val="Times New Roman CE"/>
      <family val="1"/>
    </font>
    <font>
      <sz val="9"/>
      <name val="Times New Roman CE"/>
      <family val="1"/>
    </font>
    <font>
      <b/>
      <sz val="9"/>
      <name val="Times New Roman CE"/>
      <family val="1"/>
    </font>
    <font>
      <b/>
      <sz val="8"/>
      <name val="Times New Roman CE"/>
      <family val="1"/>
    </font>
    <font>
      <b/>
      <sz val="9.5"/>
      <name val="Times New Roman CE"/>
      <family val="1"/>
    </font>
    <font>
      <i/>
      <sz val="10"/>
      <name val="Times New Roman CE"/>
      <family val="1"/>
    </font>
    <font>
      <b/>
      <vertAlign val="superscript"/>
      <sz val="9"/>
      <name val="Times New Roman CE"/>
      <family val="1"/>
    </font>
    <font>
      <b/>
      <sz val="16"/>
      <name val="Times New Roman CE"/>
      <family val="1"/>
    </font>
    <font>
      <sz val="8"/>
      <name val="Times New Roman CE"/>
      <family val="1"/>
    </font>
    <font>
      <b/>
      <sz val="10"/>
      <name val="Times New Roman"/>
      <family val="1"/>
    </font>
    <font>
      <sz val="10"/>
      <name val="Times New Roman"/>
      <family val="1"/>
    </font>
    <font>
      <sz val="10"/>
      <color indexed="8"/>
      <name val="Times New Roman CE"/>
      <family val="1"/>
    </font>
    <font>
      <sz val="8"/>
      <name val="Times New Roman"/>
      <family val="1"/>
    </font>
    <font>
      <b/>
      <sz val="8"/>
      <name val="Times New Roman"/>
      <family val="1"/>
    </font>
    <font>
      <b/>
      <sz val="10"/>
      <color indexed="8"/>
      <name val="Times New Roman CE"/>
      <family val="1"/>
    </font>
    <font>
      <u val="single"/>
      <sz val="10"/>
      <name val="Times New Roman CE"/>
      <family val="1"/>
    </font>
    <font>
      <sz val="14"/>
      <name val="Times New Roman CE"/>
      <family val="1"/>
    </font>
    <font>
      <b/>
      <sz val="12"/>
      <name val="Arial"/>
      <family val="2"/>
    </font>
    <font>
      <sz val="14"/>
      <name val="Arial"/>
      <family val="0"/>
    </font>
    <font>
      <sz val="11"/>
      <name val="Arial"/>
      <family val="0"/>
    </font>
    <font>
      <sz val="12"/>
      <name val="Arial"/>
      <family val="0"/>
    </font>
    <font>
      <b/>
      <sz val="10"/>
      <color indexed="9"/>
      <name val="Times New Roman CE"/>
      <family val="1"/>
    </font>
    <font>
      <b/>
      <sz val="12"/>
      <color indexed="9"/>
      <name val="Times New Roman CE"/>
      <family val="1"/>
    </font>
    <font>
      <sz val="8"/>
      <color indexed="8"/>
      <name val="Calibri"/>
      <family val="2"/>
    </font>
    <font>
      <sz val="8"/>
      <color indexed="9"/>
      <name val="Calibri"/>
      <family val="2"/>
    </font>
    <font>
      <sz val="8"/>
      <color indexed="17"/>
      <name val="Calibri"/>
      <family val="2"/>
    </font>
    <font>
      <b/>
      <sz val="8"/>
      <color indexed="63"/>
      <name val="Calibri"/>
      <family val="2"/>
    </font>
    <font>
      <b/>
      <sz val="8"/>
      <color indexed="52"/>
      <name val="Calibri"/>
      <family val="2"/>
    </font>
    <font>
      <sz val="8"/>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60"/>
      <name val="Calibri"/>
      <family val="2"/>
    </font>
    <font>
      <sz val="8"/>
      <color indexed="52"/>
      <name val="Calibri"/>
      <family val="2"/>
    </font>
    <font>
      <b/>
      <sz val="8"/>
      <color indexed="9"/>
      <name val="Calibri"/>
      <family val="2"/>
    </font>
    <font>
      <i/>
      <sz val="8"/>
      <color indexed="23"/>
      <name val="Calibri"/>
      <family val="2"/>
    </font>
    <font>
      <sz val="8"/>
      <color indexed="10"/>
      <name val="Calibri"/>
      <family val="2"/>
    </font>
    <font>
      <b/>
      <sz val="8"/>
      <color indexed="8"/>
      <name val="Calibri"/>
      <family val="2"/>
    </font>
    <font>
      <sz val="8"/>
      <color indexed="62"/>
      <name val="Calibri"/>
      <family val="2"/>
    </font>
    <font>
      <sz val="8"/>
      <color theme="1"/>
      <name val="Calibri"/>
      <family val="2"/>
    </font>
    <font>
      <sz val="8"/>
      <color theme="0"/>
      <name val="Calibri"/>
      <family val="2"/>
    </font>
    <font>
      <sz val="8"/>
      <color rgb="FF006100"/>
      <name val="Calibri"/>
      <family val="2"/>
    </font>
    <font>
      <b/>
      <sz val="8"/>
      <color rgb="FF3F3F3F"/>
      <name val="Calibri"/>
      <family val="2"/>
    </font>
    <font>
      <b/>
      <sz val="8"/>
      <color rgb="FFFA7D00"/>
      <name val="Calibri"/>
      <family val="2"/>
    </font>
    <font>
      <sz val="8"/>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8"/>
      <color rgb="FF9C6500"/>
      <name val="Calibri"/>
      <family val="2"/>
    </font>
    <font>
      <sz val="8"/>
      <color rgb="FFFA7D00"/>
      <name val="Calibri"/>
      <family val="2"/>
    </font>
    <font>
      <b/>
      <sz val="8"/>
      <color theme="0"/>
      <name val="Calibri"/>
      <family val="2"/>
    </font>
    <font>
      <i/>
      <sz val="8"/>
      <color rgb="FF7F7F7F"/>
      <name val="Calibri"/>
      <family val="2"/>
    </font>
    <font>
      <sz val="8"/>
      <color rgb="FFFF0000"/>
      <name val="Calibri"/>
      <family val="2"/>
    </font>
    <font>
      <b/>
      <sz val="8"/>
      <color theme="1"/>
      <name val="Calibri"/>
      <family val="2"/>
    </font>
    <font>
      <sz val="8"/>
      <color rgb="FF3F3F7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18"/>
        <bgColor indexed="64"/>
      </patternFill>
    </fill>
    <fill>
      <patternFill patternType="solid">
        <fgColor indexed="56"/>
        <bgColor indexed="64"/>
      </patternFill>
    </fill>
  </fills>
  <borders count="7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style="thin"/>
      <bottom style="thin"/>
    </border>
    <border>
      <left>
        <color indexed="63"/>
      </left>
      <right>
        <color indexed="63"/>
      </right>
      <top style="thin"/>
      <bottom style="thin"/>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thin"/>
      <bottom>
        <color indexed="63"/>
      </bottom>
    </border>
    <border>
      <left style="thin"/>
      <right style="thin"/>
      <top style="thin"/>
      <bottom style="thin"/>
    </border>
    <border>
      <left style="medium"/>
      <right style="medium"/>
      <top style="thin"/>
      <bottom style="medium"/>
    </border>
    <border>
      <left>
        <color indexed="63"/>
      </left>
      <right>
        <color indexed="63"/>
      </right>
      <top style="thin"/>
      <bottom style="medium"/>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color indexed="63"/>
      </right>
      <top style="thin"/>
      <bottom style="medium"/>
    </border>
    <border>
      <left style="thin"/>
      <right style="thin"/>
      <top style="thin"/>
      <bottom style="medium"/>
    </border>
    <border>
      <left style="medium"/>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style="medium"/>
      <bottom style="thin"/>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style="thin"/>
      <right style="thin"/>
      <top style="medium"/>
      <bottom>
        <color indexed="63"/>
      </bottom>
    </border>
    <border>
      <left style="thin"/>
      <right>
        <color indexed="63"/>
      </right>
      <top style="thin"/>
      <bottom style="thin"/>
    </border>
    <border>
      <left style="thick">
        <color indexed="10"/>
      </left>
      <right style="thick">
        <color indexed="10"/>
      </right>
      <top style="thick">
        <color indexed="10"/>
      </top>
      <bottom style="thick">
        <color indexed="10"/>
      </bottom>
    </border>
    <border>
      <left style="medium"/>
      <right style="medium"/>
      <top>
        <color indexed="63"/>
      </top>
      <bottom style="thin"/>
    </border>
    <border>
      <left>
        <color indexed="63"/>
      </left>
      <right style="medium"/>
      <top style="thin"/>
      <bottom style="thin"/>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bottom>
        <color indexed="63"/>
      </bottom>
    </border>
    <border>
      <left style="thin"/>
      <right>
        <color indexed="63"/>
      </right>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20" borderId="1" applyNumberFormat="0" applyFont="0" applyAlignment="0" applyProtection="0"/>
    <xf numFmtId="0" fontId="67" fillId="21" borderId="0" applyNumberFormat="0" applyBorder="0" applyAlignment="0" applyProtection="0"/>
    <xf numFmtId="0" fontId="7"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24" fillId="0" borderId="0">
      <alignment/>
      <protection/>
    </xf>
    <xf numFmtId="9" fontId="0" fillId="0" borderId="0" applyFont="0" applyFill="0" applyBorder="0" applyAlignment="0" applyProtection="0"/>
    <xf numFmtId="0" fontId="76" fillId="0" borderId="7" applyNumberFormat="0" applyFill="0" applyAlignment="0" applyProtection="0"/>
    <xf numFmtId="0" fontId="8" fillId="0" borderId="0" applyNumberFormat="0" applyFill="0" applyBorder="0" applyAlignment="0" applyProtection="0"/>
    <xf numFmtId="0" fontId="77" fillId="31" borderId="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cellStyleXfs>
  <cellXfs count="856">
    <xf numFmtId="0" fontId="0" fillId="0" borderId="0" xfId="0" applyAlignment="1">
      <alignment/>
    </xf>
    <xf numFmtId="0" fontId="1" fillId="0" borderId="10" xfId="0" applyFont="1" applyBorder="1" applyAlignment="1">
      <alignment horizontal="center" vertical="center" wrapText="1"/>
    </xf>
    <xf numFmtId="0" fontId="2"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1" fillId="0" borderId="13" xfId="0" applyFont="1" applyBorder="1" applyAlignment="1">
      <alignment vertical="center" wrapText="1"/>
    </xf>
    <xf numFmtId="0" fontId="2" fillId="0" borderId="13" xfId="0" applyFont="1" applyBorder="1" applyAlignment="1">
      <alignment vertical="center" wrapText="1"/>
    </xf>
    <xf numFmtId="0" fontId="1" fillId="0" borderId="13" xfId="0" applyFont="1" applyBorder="1" applyAlignment="1">
      <alignment vertical="center"/>
    </xf>
    <xf numFmtId="0" fontId="2" fillId="0" borderId="13" xfId="0" applyFont="1" applyBorder="1" applyAlignment="1">
      <alignment vertical="center"/>
    </xf>
    <xf numFmtId="0" fontId="1" fillId="0" borderId="13" xfId="0" applyFont="1" applyBorder="1" applyAlignment="1">
      <alignment horizontal="left" vertical="center"/>
    </xf>
    <xf numFmtId="0" fontId="2" fillId="0" borderId="13" xfId="0" applyFont="1" applyBorder="1" applyAlignment="1">
      <alignment horizontal="left" vertical="center"/>
    </xf>
    <xf numFmtId="0" fontId="3"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3" fillId="0" borderId="11" xfId="0" applyFont="1" applyBorder="1" applyAlignment="1">
      <alignment horizontal="center" vertical="center"/>
    </xf>
    <xf numFmtId="0" fontId="5" fillId="0" borderId="13" xfId="0" applyFont="1" applyBorder="1" applyAlignment="1">
      <alignment vertical="center" wrapText="1"/>
    </xf>
    <xf numFmtId="0" fontId="6" fillId="0" borderId="13" xfId="0" applyFont="1" applyBorder="1" applyAlignment="1">
      <alignment vertical="center"/>
    </xf>
    <xf numFmtId="0" fontId="1" fillId="0" borderId="18" xfId="0" applyFont="1" applyBorder="1" applyAlignment="1">
      <alignment vertical="center"/>
    </xf>
    <xf numFmtId="0" fontId="4" fillId="0" borderId="18" xfId="0" applyFont="1" applyBorder="1" applyAlignment="1">
      <alignment horizontal="center" vertical="center"/>
    </xf>
    <xf numFmtId="0" fontId="2" fillId="33" borderId="13" xfId="0" applyFont="1" applyFill="1" applyBorder="1" applyAlignment="1">
      <alignment vertical="center"/>
    </xf>
    <xf numFmtId="0" fontId="3" fillId="33" borderId="14" xfId="0" applyFont="1" applyFill="1" applyBorder="1" applyAlignment="1">
      <alignment horizontal="center" vertical="center"/>
    </xf>
    <xf numFmtId="0" fontId="0" fillId="0" borderId="19" xfId="0" applyBorder="1" applyAlignment="1">
      <alignment/>
    </xf>
    <xf numFmtId="0" fontId="0" fillId="34" borderId="0" xfId="0" applyFill="1" applyAlignment="1">
      <alignment/>
    </xf>
    <xf numFmtId="0" fontId="10" fillId="0" borderId="19" xfId="0" applyFont="1" applyBorder="1" applyAlignment="1">
      <alignment/>
    </xf>
    <xf numFmtId="3" fontId="2" fillId="0" borderId="11"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2" fillId="35" borderId="11" xfId="0" applyNumberFormat="1" applyFont="1" applyFill="1" applyBorder="1" applyAlignment="1">
      <alignment horizontal="right" vertical="center"/>
    </xf>
    <xf numFmtId="3" fontId="2" fillId="35" borderId="13" xfId="0" applyNumberFormat="1" applyFont="1" applyFill="1" applyBorder="1" applyAlignment="1">
      <alignment horizontal="right" vertical="center"/>
    </xf>
    <xf numFmtId="3" fontId="1" fillId="35" borderId="13" xfId="0" applyNumberFormat="1" applyFont="1" applyFill="1" applyBorder="1" applyAlignment="1">
      <alignment horizontal="right" vertical="center"/>
    </xf>
    <xf numFmtId="3" fontId="1" fillId="0" borderId="13" xfId="0" applyNumberFormat="1" applyFont="1" applyBorder="1" applyAlignment="1" applyProtection="1">
      <alignment horizontal="right" vertical="center"/>
      <protection locked="0"/>
    </xf>
    <xf numFmtId="0" fontId="0" fillId="0" borderId="20" xfId="0" applyBorder="1" applyAlignment="1">
      <alignment horizontal="center"/>
    </xf>
    <xf numFmtId="0" fontId="0" fillId="0" borderId="21" xfId="0" applyBorder="1" applyAlignment="1">
      <alignment horizontal="center"/>
    </xf>
    <xf numFmtId="3" fontId="0" fillId="0" borderId="20" xfId="0" applyNumberFormat="1" applyBorder="1" applyAlignment="1">
      <alignment horizontal="center"/>
    </xf>
    <xf numFmtId="3" fontId="0" fillId="0" borderId="21" xfId="0" applyNumberFormat="1" applyBorder="1" applyAlignment="1">
      <alignment horizontal="center"/>
    </xf>
    <xf numFmtId="0" fontId="9" fillId="0" borderId="22" xfId="0" applyFont="1" applyBorder="1" applyAlignment="1">
      <alignment horizontal="center"/>
    </xf>
    <xf numFmtId="0" fontId="11" fillId="0" borderId="23" xfId="0" applyFont="1" applyBorder="1" applyAlignment="1">
      <alignment/>
    </xf>
    <xf numFmtId="0" fontId="9" fillId="0" borderId="23" xfId="0" applyFont="1" applyBorder="1" applyAlignment="1">
      <alignment/>
    </xf>
    <xf numFmtId="0" fontId="11" fillId="0" borderId="19" xfId="0" applyFont="1" applyBorder="1" applyAlignment="1">
      <alignment/>
    </xf>
    <xf numFmtId="0" fontId="9" fillId="0" borderId="19" xfId="0" applyFont="1" applyBorder="1" applyAlignment="1">
      <alignment/>
    </xf>
    <xf numFmtId="0" fontId="9" fillId="0" borderId="22" xfId="0" applyFont="1" applyBorder="1" applyAlignment="1">
      <alignment horizontal="left"/>
    </xf>
    <xf numFmtId="3" fontId="9" fillId="35" borderId="23" xfId="0" applyNumberFormat="1" applyFont="1" applyFill="1" applyBorder="1" applyAlignment="1">
      <alignment/>
    </xf>
    <xf numFmtId="3" fontId="9" fillId="35" borderId="19" xfId="0" applyNumberFormat="1" applyFont="1" applyFill="1" applyBorder="1" applyAlignment="1">
      <alignment/>
    </xf>
    <xf numFmtId="3" fontId="0" fillId="35" borderId="19" xfId="0" applyNumberFormat="1" applyFill="1" applyBorder="1" applyAlignment="1">
      <alignment/>
    </xf>
    <xf numFmtId="3" fontId="9" fillId="35" borderId="22" xfId="0" applyNumberFormat="1" applyFont="1" applyFill="1" applyBorder="1" applyAlignment="1">
      <alignment horizontal="right"/>
    </xf>
    <xf numFmtId="3" fontId="0" fillId="0" borderId="19" xfId="0" applyNumberFormat="1" applyBorder="1" applyAlignment="1" applyProtection="1">
      <alignment/>
      <protection locked="0"/>
    </xf>
    <xf numFmtId="3" fontId="9" fillId="0" borderId="19" xfId="0" applyNumberFormat="1" applyFont="1" applyBorder="1" applyAlignment="1" applyProtection="1">
      <alignment/>
      <protection locked="0"/>
    </xf>
    <xf numFmtId="0" fontId="10" fillId="0" borderId="19" xfId="0" applyFont="1" applyBorder="1" applyAlignment="1">
      <alignment vertical="center"/>
    </xf>
    <xf numFmtId="0" fontId="0" fillId="0" borderId="19" xfId="0" applyBorder="1" applyAlignment="1">
      <alignment vertical="center" wrapText="1"/>
    </xf>
    <xf numFmtId="3" fontId="0" fillId="35" borderId="19" xfId="0" applyNumberFormat="1" applyFill="1" applyBorder="1" applyAlignment="1">
      <alignment vertical="center"/>
    </xf>
    <xf numFmtId="3" fontId="0" fillId="0" borderId="19" xfId="0" applyNumberFormat="1" applyBorder="1" applyAlignment="1" applyProtection="1">
      <alignment horizontal="left"/>
      <protection locked="0"/>
    </xf>
    <xf numFmtId="0" fontId="0" fillId="0" borderId="19" xfId="0" applyNumberFormat="1" applyBorder="1" applyAlignment="1" applyProtection="1">
      <alignment horizontal="left"/>
      <protection locked="0"/>
    </xf>
    <xf numFmtId="3" fontId="9" fillId="0" borderId="19" xfId="0" applyNumberFormat="1" applyFont="1" applyBorder="1" applyAlignment="1" applyProtection="1">
      <alignment horizontal="left"/>
      <protection locked="0"/>
    </xf>
    <xf numFmtId="0" fontId="9" fillId="0" borderId="19" xfId="0" applyNumberFormat="1" applyFont="1" applyBorder="1" applyAlignment="1" applyProtection="1">
      <alignment horizontal="left"/>
      <protection locked="0"/>
    </xf>
    <xf numFmtId="3" fontId="9" fillId="0" borderId="19" xfId="0" applyNumberFormat="1" applyFont="1" applyBorder="1" applyAlignment="1" applyProtection="1">
      <alignment horizontal="left" vertical="center"/>
      <protection locked="0"/>
    </xf>
    <xf numFmtId="0" fontId="9" fillId="0" borderId="19" xfId="0" applyFont="1" applyBorder="1" applyAlignment="1">
      <alignment vertical="center" wrapText="1"/>
    </xf>
    <xf numFmtId="0" fontId="11" fillId="0" borderId="19" xfId="0" applyFont="1" applyBorder="1" applyAlignment="1">
      <alignment vertical="center"/>
    </xf>
    <xf numFmtId="3" fontId="9" fillId="35" borderId="19" xfId="0" applyNumberFormat="1" applyFont="1" applyFill="1" applyBorder="1" applyAlignment="1">
      <alignment vertical="center"/>
    </xf>
    <xf numFmtId="0" fontId="0" fillId="0" borderId="19" xfId="0" applyNumberFormat="1" applyBorder="1" applyAlignment="1" applyProtection="1">
      <alignment horizontal="left" vertical="center"/>
      <protection locked="0"/>
    </xf>
    <xf numFmtId="0" fontId="0" fillId="0" borderId="19" xfId="0" applyBorder="1" applyAlignment="1">
      <alignment wrapText="1"/>
    </xf>
    <xf numFmtId="3" fontId="0" fillId="0" borderId="19" xfId="0" applyNumberFormat="1" applyBorder="1" applyAlignment="1" applyProtection="1">
      <alignment vertical="center"/>
      <protection locked="0"/>
    </xf>
    <xf numFmtId="3" fontId="9" fillId="0" borderId="19" xfId="0" applyNumberFormat="1" applyFont="1" applyBorder="1" applyAlignment="1" applyProtection="1">
      <alignment vertical="center"/>
      <protection locked="0"/>
    </xf>
    <xf numFmtId="3" fontId="1" fillId="35" borderId="13" xfId="0" applyNumberFormat="1" applyFont="1" applyFill="1" applyBorder="1" applyAlignment="1" applyProtection="1">
      <alignment horizontal="right" vertical="center"/>
      <protection/>
    </xf>
    <xf numFmtId="0" fontId="12" fillId="0" borderId="0" xfId="0" applyFont="1" applyAlignment="1">
      <alignment/>
    </xf>
    <xf numFmtId="0" fontId="12" fillId="0" borderId="0" xfId="0" applyFont="1" applyAlignment="1">
      <alignment wrapText="1"/>
    </xf>
    <xf numFmtId="0" fontId="12" fillId="0" borderId="0" xfId="0" applyFont="1" applyAlignment="1">
      <alignment/>
    </xf>
    <xf numFmtId="0" fontId="17" fillId="0" borderId="0" xfId="0" applyFont="1" applyBorder="1" applyAlignment="1">
      <alignment/>
    </xf>
    <xf numFmtId="0" fontId="12" fillId="0" borderId="24" xfId="0" applyFont="1" applyBorder="1" applyAlignment="1" applyProtection="1">
      <alignment/>
      <protection locked="0"/>
    </xf>
    <xf numFmtId="0" fontId="17" fillId="0" borderId="0" xfId="0" applyFont="1" applyBorder="1" applyAlignment="1">
      <alignment/>
    </xf>
    <xf numFmtId="0" fontId="12" fillId="0" borderId="0" xfId="0" applyFont="1" applyBorder="1" applyAlignment="1">
      <alignment/>
    </xf>
    <xf numFmtId="0" fontId="12" fillId="0" borderId="0" xfId="0" applyFont="1" applyAlignment="1">
      <alignment horizontal="left"/>
    </xf>
    <xf numFmtId="0" fontId="17" fillId="0" borderId="0" xfId="0" applyFont="1" applyAlignment="1">
      <alignment/>
    </xf>
    <xf numFmtId="0" fontId="17" fillId="0" borderId="0" xfId="0" applyFont="1" applyAlignment="1">
      <alignment/>
    </xf>
    <xf numFmtId="0" fontId="27" fillId="0" borderId="25" xfId="0" applyFont="1" applyFill="1" applyBorder="1" applyAlignment="1">
      <alignment horizontal="left" vertical="center" wrapText="1"/>
    </xf>
    <xf numFmtId="0" fontId="13" fillId="0" borderId="26" xfId="0" applyFont="1" applyBorder="1" applyAlignment="1">
      <alignment horizontal="center" vertical="center" wrapText="1"/>
    </xf>
    <xf numFmtId="0" fontId="12" fillId="0" borderId="0" xfId="0" applyFont="1" applyBorder="1" applyAlignment="1">
      <alignment vertical="center"/>
    </xf>
    <xf numFmtId="0" fontId="28" fillId="0" borderId="27" xfId="0" applyFont="1" applyBorder="1" applyAlignment="1">
      <alignment horizontal="center"/>
    </xf>
    <xf numFmtId="0" fontId="28" fillId="0" borderId="27" xfId="0" applyFont="1" applyBorder="1" applyAlignment="1">
      <alignment horizontal="center" wrapText="1"/>
    </xf>
    <xf numFmtId="0" fontId="28" fillId="0" borderId="0" xfId="0" applyFont="1" applyBorder="1" applyAlignment="1">
      <alignment/>
    </xf>
    <xf numFmtId="0" fontId="13" fillId="0" borderId="28" xfId="0" applyFont="1" applyFill="1" applyBorder="1" applyAlignment="1">
      <alignment horizontal="left" vertical="center"/>
    </xf>
    <xf numFmtId="0" fontId="13" fillId="0" borderId="23" xfId="0" applyFont="1" applyFill="1" applyBorder="1" applyAlignment="1">
      <alignment horizontal="left" vertical="center" wrapText="1"/>
    </xf>
    <xf numFmtId="0" fontId="13" fillId="0" borderId="0" xfId="0" applyFont="1" applyBorder="1" applyAlignment="1">
      <alignment vertical="center" wrapText="1"/>
    </xf>
    <xf numFmtId="0" fontId="12" fillId="0" borderId="29"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0" xfId="0" applyFont="1" applyBorder="1" applyAlignment="1">
      <alignment vertical="center" wrapText="1"/>
    </xf>
    <xf numFmtId="49" fontId="13" fillId="0" borderId="29" xfId="0" applyNumberFormat="1"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0" xfId="0" applyFont="1" applyBorder="1" applyAlignment="1">
      <alignment/>
    </xf>
    <xf numFmtId="49" fontId="13" fillId="0" borderId="29" xfId="0" applyNumberFormat="1" applyFont="1" applyBorder="1" applyAlignment="1">
      <alignment horizontal="left" vertical="center"/>
    </xf>
    <xf numFmtId="0" fontId="13" fillId="0" borderId="19" xfId="51" applyFont="1" applyFill="1" applyBorder="1" applyAlignment="1">
      <alignment horizontal="left" vertical="center" wrapText="1"/>
      <protection/>
    </xf>
    <xf numFmtId="0" fontId="29" fillId="0" borderId="0" xfId="0" applyFont="1" applyBorder="1" applyAlignment="1">
      <alignment/>
    </xf>
    <xf numFmtId="49" fontId="12" fillId="0" borderId="29" xfId="0" applyNumberFormat="1" applyFont="1" applyBorder="1" applyAlignment="1">
      <alignment horizontal="left" vertical="center"/>
    </xf>
    <xf numFmtId="0" fontId="12" fillId="0" borderId="19" xfId="51" applyFont="1" applyFill="1" applyBorder="1" applyAlignment="1">
      <alignment horizontal="left" vertical="center" wrapText="1"/>
      <protection/>
    </xf>
    <xf numFmtId="0" fontId="12" fillId="0" borderId="29" xfId="0" applyFont="1" applyBorder="1" applyAlignment="1">
      <alignment horizontal="left" vertical="center"/>
    </xf>
    <xf numFmtId="0" fontId="12" fillId="0" borderId="19" xfId="0" applyFont="1" applyBorder="1" applyAlignment="1">
      <alignment horizontal="left" vertical="center" wrapText="1"/>
    </xf>
    <xf numFmtId="0" fontId="13" fillId="0" borderId="29" xfId="0" applyFont="1" applyBorder="1" applyAlignment="1">
      <alignment horizontal="left" vertical="center"/>
    </xf>
    <xf numFmtId="0" fontId="13" fillId="0" borderId="19" xfId="0" applyFont="1" applyBorder="1" applyAlignment="1">
      <alignment horizontal="left" vertical="center" wrapText="1"/>
    </xf>
    <xf numFmtId="0" fontId="13" fillId="0" borderId="0" xfId="0" applyFont="1" applyAlignment="1">
      <alignment/>
    </xf>
    <xf numFmtId="0" fontId="13" fillId="0" borderId="30" xfId="0" applyFont="1" applyBorder="1" applyAlignment="1">
      <alignment horizontal="left" vertical="center"/>
    </xf>
    <xf numFmtId="0" fontId="13" fillId="0" borderId="31" xfId="0" applyFont="1" applyBorder="1" applyAlignment="1">
      <alignment horizontal="left" vertical="center" wrapText="1"/>
    </xf>
    <xf numFmtId="49" fontId="13" fillId="0" borderId="27" xfId="0" applyNumberFormat="1" applyFont="1" applyBorder="1" applyAlignment="1">
      <alignment horizontal="left" vertical="center"/>
    </xf>
    <xf numFmtId="181" fontId="17" fillId="0" borderId="0" xfId="64" applyNumberFormat="1" applyFont="1" applyBorder="1" applyAlignment="1">
      <alignment/>
    </xf>
    <xf numFmtId="49" fontId="13" fillId="0" borderId="28" xfId="0" applyNumberFormat="1" applyFont="1" applyBorder="1" applyAlignment="1">
      <alignment horizontal="left" vertical="center"/>
    </xf>
    <xf numFmtId="0" fontId="13" fillId="0" borderId="23" xfId="51" applyFont="1" applyFill="1" applyBorder="1" applyAlignment="1">
      <alignment horizontal="left" vertical="center" wrapText="1"/>
      <protection/>
    </xf>
    <xf numFmtId="0" fontId="13" fillId="0" borderId="31" xfId="0" applyFont="1" applyBorder="1" applyAlignment="1">
      <alignment horizontal="left" vertical="center"/>
    </xf>
    <xf numFmtId="181" fontId="22" fillId="0" borderId="0" xfId="64" applyNumberFormat="1" applyFont="1" applyBorder="1" applyAlignment="1">
      <alignment/>
    </xf>
    <xf numFmtId="0" fontId="22" fillId="0" borderId="0" xfId="0" applyFont="1" applyBorder="1" applyAlignment="1">
      <alignment/>
    </xf>
    <xf numFmtId="16" fontId="13" fillId="0" borderId="19" xfId="0" applyNumberFormat="1" applyFont="1" applyBorder="1" applyAlignment="1">
      <alignment horizontal="left" vertical="center" wrapText="1"/>
    </xf>
    <xf numFmtId="16" fontId="12" fillId="0" borderId="19" xfId="0" applyNumberFormat="1" applyFont="1" applyBorder="1" applyAlignment="1">
      <alignment horizontal="left" vertical="center" wrapText="1"/>
    </xf>
    <xf numFmtId="0" fontId="13" fillId="0" borderId="19" xfId="0" applyFont="1" applyBorder="1" applyAlignment="1">
      <alignment horizontal="left" vertical="center"/>
    </xf>
    <xf numFmtId="0" fontId="13" fillId="0" borderId="32" xfId="0" applyFont="1" applyBorder="1" applyAlignment="1">
      <alignment horizontal="left" vertical="center"/>
    </xf>
    <xf numFmtId="0" fontId="12" fillId="0" borderId="15" xfId="0" applyFont="1" applyBorder="1" applyAlignment="1">
      <alignment horizontal="left" vertical="center"/>
    </xf>
    <xf numFmtId="49" fontId="30" fillId="0" borderId="29" xfId="0" applyNumberFormat="1" applyFont="1" applyBorder="1" applyAlignment="1">
      <alignment horizontal="left" vertical="center"/>
    </xf>
    <xf numFmtId="0" fontId="30" fillId="0" borderId="29" xfId="0" applyFont="1" applyBorder="1" applyAlignment="1">
      <alignment horizontal="left" vertical="center" wrapText="1"/>
    </xf>
    <xf numFmtId="0" fontId="30" fillId="0" borderId="0" xfId="0" applyFont="1" applyAlignment="1">
      <alignment/>
    </xf>
    <xf numFmtId="171" fontId="17" fillId="0" borderId="0" xfId="64" applyFont="1" applyAlignment="1">
      <alignment/>
    </xf>
    <xf numFmtId="171" fontId="17" fillId="0" borderId="0" xfId="64" applyFont="1" applyBorder="1" applyAlignment="1">
      <alignment/>
    </xf>
    <xf numFmtId="0" fontId="12" fillId="0" borderId="0" xfId="0" applyFont="1" applyAlignment="1">
      <alignment horizontal="center" vertical="center"/>
    </xf>
    <xf numFmtId="0" fontId="30" fillId="0" borderId="33" xfId="0" applyFont="1" applyBorder="1" applyAlignment="1">
      <alignment horizontal="left" vertical="center"/>
    </xf>
    <xf numFmtId="0" fontId="12" fillId="0" borderId="34" xfId="0" applyFont="1" applyBorder="1" applyAlignment="1">
      <alignment horizontal="left" vertical="center" wrapText="1"/>
    </xf>
    <xf numFmtId="0" fontId="30" fillId="0" borderId="0" xfId="0" applyFont="1" applyBorder="1" applyAlignment="1">
      <alignment horizontal="left" vertical="center"/>
    </xf>
    <xf numFmtId="0" fontId="12" fillId="0" borderId="0" xfId="0" applyFont="1" applyBorder="1" applyAlignment="1">
      <alignment horizontal="left" vertical="center" wrapText="1"/>
    </xf>
    <xf numFmtId="0" fontId="26" fillId="0" borderId="0" xfId="0" applyFont="1" applyAlignment="1">
      <alignment horizontal="left" vertical="center"/>
    </xf>
    <xf numFmtId="171" fontId="12" fillId="0" borderId="0" xfId="64" applyFont="1" applyAlignment="1">
      <alignment/>
    </xf>
    <xf numFmtId="0" fontId="12" fillId="0" borderId="0" xfId="0" applyFont="1" applyAlignment="1">
      <alignment horizontal="center"/>
    </xf>
    <xf numFmtId="0" fontId="31" fillId="0" borderId="0" xfId="0" applyFont="1" applyAlignment="1">
      <alignment horizontal="left"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17" fillId="0" borderId="0" xfId="0" applyFont="1" applyBorder="1" applyAlignment="1" applyProtection="1">
      <alignment/>
      <protection locked="0"/>
    </xf>
    <xf numFmtId="171" fontId="17" fillId="0" borderId="0" xfId="64" applyFont="1" applyBorder="1" applyAlignment="1" applyProtection="1">
      <alignment/>
      <protection locked="0"/>
    </xf>
    <xf numFmtId="0" fontId="17" fillId="0" borderId="24" xfId="0" applyFont="1" applyBorder="1" applyAlignment="1" applyProtection="1">
      <alignment/>
      <protection locked="0"/>
    </xf>
    <xf numFmtId="0" fontId="17" fillId="0" borderId="0" xfId="0" applyFont="1" applyAlignment="1" applyProtection="1">
      <alignment/>
      <protection locked="0"/>
    </xf>
    <xf numFmtId="0" fontId="17" fillId="0" borderId="0" xfId="0" applyFont="1" applyAlignment="1" applyProtection="1">
      <alignment/>
      <protection locked="0"/>
    </xf>
    <xf numFmtId="0" fontId="13"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5" xfId="0" applyFont="1" applyBorder="1" applyAlignment="1">
      <alignment horizontal="center" vertical="center" wrapText="1"/>
    </xf>
    <xf numFmtId="49" fontId="27" fillId="0" borderId="27" xfId="0" applyNumberFormat="1" applyFont="1" applyBorder="1" applyAlignment="1">
      <alignment horizontal="center" vertical="center" wrapText="1"/>
    </xf>
    <xf numFmtId="3" fontId="27" fillId="0" borderId="27" xfId="0" applyNumberFormat="1" applyFont="1" applyBorder="1" applyAlignment="1">
      <alignment horizontal="center" vertical="top" wrapText="1"/>
    </xf>
    <xf numFmtId="0" fontId="27" fillId="0" borderId="27" xfId="0" applyFont="1" applyBorder="1" applyAlignment="1">
      <alignment horizontal="center" vertical="top" wrapText="1"/>
    </xf>
    <xf numFmtId="0" fontId="27" fillId="0" borderId="27" xfId="0" applyFont="1" applyBorder="1" applyAlignment="1">
      <alignment horizontal="center"/>
    </xf>
    <xf numFmtId="0" fontId="29" fillId="0" borderId="27" xfId="0" applyFont="1" applyBorder="1" applyAlignment="1">
      <alignment horizontal="center"/>
    </xf>
    <xf numFmtId="49" fontId="13" fillId="0" borderId="37" xfId="0" applyNumberFormat="1" applyFont="1" applyFill="1" applyBorder="1" applyAlignment="1" applyProtection="1">
      <alignment horizontal="center" vertical="center" wrapText="1"/>
      <protection/>
    </xf>
    <xf numFmtId="0" fontId="13" fillId="0" borderId="37" xfId="0" applyFont="1" applyFill="1" applyBorder="1" applyAlignment="1" applyProtection="1">
      <alignment horizontal="left" vertical="center" wrapText="1"/>
      <protection/>
    </xf>
    <xf numFmtId="49" fontId="29" fillId="0" borderId="26" xfId="0" applyNumberFormat="1" applyFont="1" applyFill="1" applyBorder="1" applyAlignment="1">
      <alignment horizontal="center" vertical="center"/>
    </xf>
    <xf numFmtId="0" fontId="17" fillId="0" borderId="0" xfId="0" applyFont="1" applyFill="1" applyBorder="1" applyAlignment="1">
      <alignment/>
    </xf>
    <xf numFmtId="49" fontId="17" fillId="0" borderId="11"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vertical="center" wrapText="1"/>
      <protection/>
    </xf>
    <xf numFmtId="49" fontId="29" fillId="0" borderId="11" xfId="0" applyNumberFormat="1" applyFont="1" applyFill="1" applyBorder="1" applyAlignment="1">
      <alignment horizontal="center" vertical="center"/>
    </xf>
    <xf numFmtId="0" fontId="17" fillId="0" borderId="0" xfId="0" applyFont="1" applyFill="1" applyAlignment="1">
      <alignment/>
    </xf>
    <xf numFmtId="49" fontId="17" fillId="0" borderId="20" xfId="0" applyNumberFormat="1" applyFont="1" applyFill="1" applyBorder="1" applyAlignment="1" applyProtection="1">
      <alignment horizontal="center" vertical="center" wrapText="1"/>
      <protection/>
    </xf>
    <xf numFmtId="0" fontId="12" fillId="0" borderId="21" xfId="0" applyFont="1" applyFill="1" applyBorder="1" applyAlignment="1" applyProtection="1">
      <alignment vertical="center" wrapText="1"/>
      <protection/>
    </xf>
    <xf numFmtId="49" fontId="29" fillId="0" borderId="20" xfId="0" applyNumberFormat="1" applyFont="1" applyFill="1" applyBorder="1" applyAlignment="1">
      <alignment horizontal="center" vertical="center"/>
    </xf>
    <xf numFmtId="49" fontId="29" fillId="0" borderId="16" xfId="0" applyNumberFormat="1" applyFont="1" applyFill="1" applyBorder="1" applyAlignment="1" applyProtection="1">
      <alignment horizontal="center" vertical="center" wrapText="1"/>
      <protection/>
    </xf>
    <xf numFmtId="0" fontId="13" fillId="0" borderId="16" xfId="0" applyFont="1" applyFill="1" applyBorder="1" applyAlignment="1" applyProtection="1">
      <alignment vertical="center" wrapText="1"/>
      <protection/>
    </xf>
    <xf numFmtId="49" fontId="29" fillId="0" borderId="16" xfId="0" applyNumberFormat="1" applyFont="1" applyFill="1" applyBorder="1" applyAlignment="1">
      <alignment horizontal="center" vertical="center"/>
    </xf>
    <xf numFmtId="0" fontId="29" fillId="0" borderId="16" xfId="0" applyFont="1" applyFill="1" applyBorder="1" applyAlignment="1" applyProtection="1">
      <alignment vertical="center" wrapText="1"/>
      <protection/>
    </xf>
    <xf numFmtId="49" fontId="29" fillId="0" borderId="27" xfId="0" applyNumberFormat="1" applyFont="1" applyFill="1" applyBorder="1" applyAlignment="1">
      <alignment horizontal="center" vertical="center"/>
    </xf>
    <xf numFmtId="49" fontId="29" fillId="0" borderId="26" xfId="0" applyNumberFormat="1" applyFont="1" applyFill="1" applyBorder="1" applyAlignment="1" applyProtection="1">
      <alignment horizontal="center" vertical="center"/>
      <protection/>
    </xf>
    <xf numFmtId="0" fontId="29" fillId="0" borderId="26" xfId="0" applyFont="1" applyFill="1" applyBorder="1" applyAlignment="1" applyProtection="1">
      <alignment horizontal="left" vertical="center" wrapText="1"/>
      <protection/>
    </xf>
    <xf numFmtId="49" fontId="17" fillId="0" borderId="11" xfId="0" applyNumberFormat="1" applyFont="1" applyFill="1" applyBorder="1" applyAlignment="1" applyProtection="1">
      <alignment horizontal="center" vertical="center"/>
      <protection/>
    </xf>
    <xf numFmtId="0" fontId="17" fillId="0" borderId="12" xfId="0" applyFont="1" applyFill="1" applyBorder="1" applyAlignment="1" applyProtection="1">
      <alignment horizontal="left" vertical="center" wrapText="1"/>
      <protection/>
    </xf>
    <xf numFmtId="49" fontId="17" fillId="0" borderId="20" xfId="0" applyNumberFormat="1" applyFont="1" applyFill="1" applyBorder="1" applyAlignment="1" applyProtection="1">
      <alignment horizontal="center" vertical="center"/>
      <protection/>
    </xf>
    <xf numFmtId="0" fontId="17" fillId="0" borderId="21" xfId="0" applyFont="1" applyFill="1" applyBorder="1" applyAlignment="1" applyProtection="1">
      <alignment horizontal="left" vertical="center" wrapText="1"/>
      <protection/>
    </xf>
    <xf numFmtId="0" fontId="29" fillId="0" borderId="16" xfId="0" applyFont="1" applyFill="1" applyBorder="1" applyAlignment="1" applyProtection="1">
      <alignment horizontal="left" vertical="center" wrapText="1"/>
      <protection/>
    </xf>
    <xf numFmtId="49" fontId="29" fillId="0" borderId="37" xfId="0" applyNumberFormat="1" applyFont="1" applyFill="1" applyBorder="1" applyAlignment="1">
      <alignment horizontal="center" vertical="center"/>
    </xf>
    <xf numFmtId="0" fontId="17" fillId="0" borderId="10" xfId="0" applyFont="1" applyFill="1" applyBorder="1" applyAlignment="1" applyProtection="1">
      <alignment vertical="center" wrapText="1"/>
      <protection/>
    </xf>
    <xf numFmtId="49" fontId="29" fillId="0" borderId="10" xfId="0" applyNumberFormat="1" applyFont="1" applyFill="1" applyBorder="1" applyAlignment="1">
      <alignment horizontal="center" vertical="center"/>
    </xf>
    <xf numFmtId="49" fontId="17" fillId="0" borderId="13"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vertical="center" wrapText="1"/>
      <protection/>
    </xf>
    <xf numFmtId="49" fontId="29" fillId="0" borderId="38" xfId="0" applyNumberFormat="1" applyFont="1" applyFill="1" applyBorder="1" applyAlignment="1">
      <alignment horizontal="center" vertical="center"/>
    </xf>
    <xf numFmtId="0" fontId="17" fillId="0" borderId="33" xfId="0" applyFont="1" applyFill="1" applyBorder="1" applyAlignment="1" applyProtection="1">
      <alignment vertical="center" wrapText="1"/>
      <protection/>
    </xf>
    <xf numFmtId="49" fontId="29" fillId="0" borderId="33" xfId="0" applyNumberFormat="1" applyFont="1" applyFill="1" applyBorder="1" applyAlignment="1">
      <alignment horizontal="center" vertical="center"/>
    </xf>
    <xf numFmtId="49" fontId="29" fillId="0" borderId="27" xfId="0" applyNumberFormat="1" applyFont="1" applyFill="1" applyBorder="1" applyAlignment="1" applyProtection="1">
      <alignment horizontal="center" vertical="center" wrapText="1"/>
      <protection/>
    </xf>
    <xf numFmtId="0" fontId="29" fillId="0" borderId="27" xfId="0" applyFont="1" applyFill="1" applyBorder="1" applyAlignment="1" applyProtection="1">
      <alignment vertical="center" wrapText="1"/>
      <protection/>
    </xf>
    <xf numFmtId="49" fontId="17" fillId="0" borderId="0" xfId="0" applyNumberFormat="1" applyFont="1" applyFill="1" applyAlignment="1">
      <alignment/>
    </xf>
    <xf numFmtId="3" fontId="26" fillId="0" borderId="0" xfId="0" applyNumberFormat="1" applyFont="1" applyFill="1" applyAlignment="1">
      <alignment horizontal="center"/>
    </xf>
    <xf numFmtId="171" fontId="26" fillId="0" borderId="0" xfId="64" applyFont="1" applyFill="1" applyAlignment="1">
      <alignment/>
    </xf>
    <xf numFmtId="0" fontId="26" fillId="0" borderId="0" xfId="0" applyFont="1" applyFill="1" applyAlignment="1">
      <alignment/>
    </xf>
    <xf numFmtId="0" fontId="17" fillId="0" borderId="0" xfId="0" applyFont="1" applyBorder="1" applyAlignment="1" applyProtection="1">
      <alignment horizontal="center"/>
      <protection locked="0"/>
    </xf>
    <xf numFmtId="171" fontId="17" fillId="0" borderId="0" xfId="64" applyFont="1" applyBorder="1" applyAlignment="1" applyProtection="1">
      <alignment horizontal="right"/>
      <protection locked="0"/>
    </xf>
    <xf numFmtId="0" fontId="22" fillId="0" borderId="0" xfId="0" applyFont="1" applyBorder="1" applyAlignment="1" applyProtection="1">
      <alignment horizontal="center"/>
      <protection locked="0"/>
    </xf>
    <xf numFmtId="0" fontId="12" fillId="0" borderId="0" xfId="0" applyFont="1" applyFill="1" applyBorder="1" applyAlignment="1">
      <alignment/>
    </xf>
    <xf numFmtId="0" fontId="26" fillId="0" borderId="0" xfId="0" applyFont="1" applyAlignment="1">
      <alignment horizontal="center" vertical="center"/>
    </xf>
    <xf numFmtId="171" fontId="17" fillId="0" borderId="0" xfId="64" applyFont="1" applyAlignment="1">
      <alignment/>
    </xf>
    <xf numFmtId="0" fontId="17" fillId="0" borderId="0" xfId="0" applyFont="1" applyAlignment="1">
      <alignment horizontal="center"/>
    </xf>
    <xf numFmtId="0" fontId="12" fillId="0" borderId="0" xfId="0" applyFont="1" applyFill="1" applyAlignment="1">
      <alignment/>
    </xf>
    <xf numFmtId="171" fontId="17" fillId="0" borderId="24" xfId="64" applyFont="1" applyBorder="1" applyAlignment="1" applyProtection="1">
      <alignment/>
      <protection locked="0"/>
    </xf>
    <xf numFmtId="0" fontId="17" fillId="0" borderId="24" xfId="0" applyFont="1" applyBorder="1" applyAlignment="1" applyProtection="1">
      <alignment/>
      <protection locked="0"/>
    </xf>
    <xf numFmtId="0" fontId="12" fillId="0" borderId="0" xfId="0" applyFont="1" applyAlignment="1">
      <alignment horizontal="right" vertical="center"/>
    </xf>
    <xf numFmtId="49" fontId="29" fillId="0" borderId="0" xfId="0" applyNumberFormat="1" applyFont="1" applyAlignment="1">
      <alignment horizontal="center" vertical="center"/>
    </xf>
    <xf numFmtId="3" fontId="17" fillId="0" borderId="0" xfId="0" applyNumberFormat="1" applyFont="1" applyAlignment="1">
      <alignment horizontal="center"/>
    </xf>
    <xf numFmtId="49" fontId="17" fillId="0" borderId="0" xfId="0" applyNumberFormat="1" applyFont="1" applyAlignment="1">
      <alignment/>
    </xf>
    <xf numFmtId="0" fontId="13" fillId="0" borderId="0" xfId="0" applyFont="1" applyBorder="1" applyAlignment="1" applyProtection="1">
      <alignment horizontal="left" vertical="center" wrapText="1"/>
      <protection locked="0"/>
    </xf>
    <xf numFmtId="0" fontId="22" fillId="0" borderId="0" xfId="0" applyFont="1" applyBorder="1" applyAlignment="1">
      <alignment horizontal="center"/>
    </xf>
    <xf numFmtId="0" fontId="12" fillId="0" borderId="0" xfId="0" applyFont="1" applyBorder="1" applyAlignment="1">
      <alignment horizontal="centerContinuous" vertical="center" wrapText="1"/>
    </xf>
    <xf numFmtId="0" fontId="12" fillId="0" borderId="0" xfId="0" applyFont="1" applyBorder="1" applyAlignment="1">
      <alignment horizontal="centerContinuous" vertical="center"/>
    </xf>
    <xf numFmtId="0" fontId="17" fillId="0" borderId="0" xfId="0" applyFont="1" applyAlignment="1">
      <alignment horizontal="center" vertical="center"/>
    </xf>
    <xf numFmtId="0" fontId="28" fillId="0" borderId="0" xfId="0" applyFont="1" applyAlignment="1">
      <alignment horizontal="center"/>
    </xf>
    <xf numFmtId="0" fontId="17" fillId="0" borderId="0" xfId="0" applyFont="1" applyBorder="1" applyAlignment="1">
      <alignment horizontal="centerContinuous"/>
    </xf>
    <xf numFmtId="0" fontId="28" fillId="0" borderId="27"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xf>
    <xf numFmtId="0" fontId="28" fillId="0" borderId="0" xfId="0" applyFont="1" applyBorder="1" applyAlignment="1">
      <alignment horizontal="center"/>
    </xf>
    <xf numFmtId="0" fontId="34" fillId="0" borderId="28" xfId="0" applyFont="1" applyBorder="1" applyAlignment="1" quotePrefix="1">
      <alignment horizontal="left" vertical="center"/>
    </xf>
    <xf numFmtId="0" fontId="34" fillId="0" borderId="23" xfId="0" applyFont="1" applyBorder="1" applyAlignment="1">
      <alignment horizontal="left" vertical="center" wrapText="1"/>
    </xf>
    <xf numFmtId="49" fontId="13" fillId="0" borderId="23" xfId="0" applyNumberFormat="1" applyFont="1" applyFill="1" applyBorder="1" applyAlignment="1">
      <alignment horizontal="center" vertical="center" wrapText="1"/>
    </xf>
    <xf numFmtId="0" fontId="13" fillId="0" borderId="0" xfId="0" applyFont="1" applyFill="1" applyBorder="1" applyAlignment="1">
      <alignment/>
    </xf>
    <xf numFmtId="0" fontId="13" fillId="0" borderId="0" xfId="0" applyFont="1" applyFill="1" applyAlignment="1">
      <alignment/>
    </xf>
    <xf numFmtId="0" fontId="35" fillId="0" borderId="29" xfId="0" applyFont="1" applyBorder="1" applyAlignment="1" quotePrefix="1">
      <alignment horizontal="left" vertical="center"/>
    </xf>
    <xf numFmtId="0" fontId="35" fillId="0" borderId="19" xfId="0" applyFont="1" applyBorder="1" applyAlignment="1" quotePrefix="1">
      <alignment horizontal="left" vertical="center" wrapText="1"/>
    </xf>
    <xf numFmtId="49" fontId="12" fillId="0" borderId="23" xfId="0" applyNumberFormat="1" applyFont="1" applyFill="1" applyBorder="1" applyAlignment="1">
      <alignment horizontal="center" vertical="center" wrapText="1"/>
    </xf>
    <xf numFmtId="0" fontId="35" fillId="0" borderId="19" xfId="0" applyFont="1" applyBorder="1" applyAlignment="1">
      <alignment horizontal="left" vertical="center" wrapText="1"/>
    </xf>
    <xf numFmtId="0" fontId="34" fillId="0" borderId="29" xfId="0" applyFont="1" applyBorder="1" applyAlignment="1" quotePrefix="1">
      <alignment horizontal="left" vertical="center"/>
    </xf>
    <xf numFmtId="0" fontId="34" fillId="0" borderId="19" xfId="0" applyFont="1" applyBorder="1" applyAlignment="1">
      <alignment horizontal="left" vertical="center" wrapText="1"/>
    </xf>
    <xf numFmtId="49" fontId="12" fillId="0" borderId="19" xfId="0" applyNumberFormat="1" applyFont="1" applyFill="1" applyBorder="1" applyAlignment="1">
      <alignment horizontal="center" vertical="center" wrapText="1"/>
    </xf>
    <xf numFmtId="0" fontId="34" fillId="0" borderId="19" xfId="0" applyFont="1" applyBorder="1" applyAlignment="1" quotePrefix="1">
      <alignment horizontal="left" vertical="center" wrapText="1"/>
    </xf>
    <xf numFmtId="49" fontId="13" fillId="0" borderId="19" xfId="0" applyNumberFormat="1" applyFont="1" applyFill="1" applyBorder="1" applyAlignment="1">
      <alignment horizontal="center" vertical="center" wrapText="1"/>
    </xf>
    <xf numFmtId="0" fontId="35" fillId="0" borderId="28" xfId="0" applyFont="1" applyBorder="1" applyAlignment="1" quotePrefix="1">
      <alignment horizontal="left" vertical="center"/>
    </xf>
    <xf numFmtId="0" fontId="35" fillId="0" borderId="23" xfId="0" applyFont="1" applyBorder="1" applyAlignment="1" quotePrefix="1">
      <alignment horizontal="left" vertical="center" wrapText="1"/>
    </xf>
    <xf numFmtId="49" fontId="12" fillId="0" borderId="29" xfId="0" applyNumberFormat="1" applyFont="1" applyBorder="1" applyAlignment="1">
      <alignment horizontal="left" vertical="center" wrapText="1"/>
    </xf>
    <xf numFmtId="0" fontId="36" fillId="0" borderId="19" xfId="51" applyFont="1" applyFill="1" applyBorder="1" applyAlignment="1">
      <alignment horizontal="left" vertical="center" wrapText="1"/>
      <protection/>
    </xf>
    <xf numFmtId="0" fontId="35" fillId="0" borderId="32" xfId="0" applyFont="1" applyBorder="1" applyAlignment="1" quotePrefix="1">
      <alignment horizontal="left" vertical="center"/>
    </xf>
    <xf numFmtId="0" fontId="35" fillId="0" borderId="34" xfId="0" applyFont="1" applyBorder="1" applyAlignment="1" quotePrefix="1">
      <alignment horizontal="left" vertical="center" wrapText="1"/>
    </xf>
    <xf numFmtId="49" fontId="12" fillId="0" borderId="34" xfId="0" applyNumberFormat="1" applyFont="1" applyFill="1" applyBorder="1" applyAlignment="1">
      <alignment horizontal="center" vertical="center" wrapText="1"/>
    </xf>
    <xf numFmtId="0" fontId="38" fillId="0" borderId="0" xfId="0" applyFont="1" applyBorder="1" applyAlignment="1">
      <alignment horizontal="left" vertical="center"/>
    </xf>
    <xf numFmtId="0" fontId="35" fillId="0" borderId="0" xfId="0" applyFont="1" applyBorder="1" applyAlignment="1" quotePrefix="1">
      <alignment horizontal="left" vertical="center" wrapText="1"/>
    </xf>
    <xf numFmtId="49" fontId="12" fillId="0" borderId="0" xfId="0" applyNumberFormat="1" applyFont="1" applyFill="1" applyBorder="1" applyAlignment="1">
      <alignment horizontal="center" vertical="center" wrapText="1"/>
    </xf>
    <xf numFmtId="0" fontId="35" fillId="0" borderId="0" xfId="0" applyFont="1" applyBorder="1" applyAlignment="1" quotePrefix="1">
      <alignment horizontal="left" vertical="center"/>
    </xf>
    <xf numFmtId="0" fontId="12" fillId="0" borderId="0" xfId="0" applyFont="1" applyFill="1" applyAlignment="1">
      <alignment horizontal="left" vertical="center" wrapText="1"/>
    </xf>
    <xf numFmtId="0" fontId="27" fillId="0" borderId="27" xfId="0" applyFont="1" applyBorder="1" applyAlignment="1">
      <alignment horizontal="center" vertical="center" wrapText="1"/>
    </xf>
    <xf numFmtId="0" fontId="21" fillId="0" borderId="2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8" fillId="0" borderId="26" xfId="0" applyFont="1" applyBorder="1" applyAlignment="1">
      <alignment horizontal="center"/>
    </xf>
    <xf numFmtId="0" fontId="28" fillId="0" borderId="26" xfId="0" applyFont="1" applyBorder="1" applyAlignment="1">
      <alignment horizontal="center" vertical="center" wrapText="1"/>
    </xf>
    <xf numFmtId="0" fontId="13" fillId="0" borderId="39" xfId="0" applyFont="1" applyFill="1" applyBorder="1" applyAlignment="1">
      <alignment horizontal="left" vertical="center" wrapText="1"/>
    </xf>
    <xf numFmtId="0" fontId="13" fillId="0" borderId="22" xfId="0" applyFont="1" applyFill="1" applyBorder="1" applyAlignment="1">
      <alignment horizontal="left" vertical="center"/>
    </xf>
    <xf numFmtId="49" fontId="13" fillId="0" borderId="22" xfId="0" applyNumberFormat="1" applyFont="1" applyFill="1" applyBorder="1" applyAlignment="1">
      <alignment horizontal="center" vertical="center" wrapText="1"/>
    </xf>
    <xf numFmtId="0" fontId="13" fillId="0" borderId="29" xfId="0" applyFont="1" applyFill="1" applyBorder="1" applyAlignment="1">
      <alignment horizontal="left" vertical="center" wrapText="1"/>
    </xf>
    <xf numFmtId="0" fontId="39" fillId="0" borderId="19" xfId="51" applyFont="1" applyFill="1" applyBorder="1" applyAlignment="1">
      <alignment horizontal="left" vertical="center" wrapText="1"/>
      <protection/>
    </xf>
    <xf numFmtId="49" fontId="13" fillId="0" borderId="29" xfId="0" applyNumberFormat="1" applyFont="1" applyFill="1" applyBorder="1" applyAlignment="1">
      <alignment horizontal="left" vertical="center" wrapText="1"/>
    </xf>
    <xf numFmtId="49" fontId="12" fillId="0" borderId="29" xfId="0" applyNumberFormat="1" applyFont="1" applyFill="1" applyBorder="1" applyAlignment="1">
      <alignment horizontal="left" vertical="center" wrapText="1"/>
    </xf>
    <xf numFmtId="0" fontId="39" fillId="0" borderId="19" xfId="51" applyFont="1" applyFill="1" applyBorder="1" applyAlignment="1">
      <alignment vertical="justify" wrapText="1"/>
      <protection/>
    </xf>
    <xf numFmtId="49" fontId="12" fillId="0" borderId="32" xfId="0" applyNumberFormat="1" applyFont="1" applyBorder="1" applyAlignment="1">
      <alignment horizontal="left" vertical="center" wrapText="1"/>
    </xf>
    <xf numFmtId="0" fontId="36" fillId="0" borderId="34" xfId="51" applyFont="1" applyFill="1" applyBorder="1" applyAlignment="1">
      <alignment horizontal="left" vertical="center" wrapText="1"/>
      <protection/>
    </xf>
    <xf numFmtId="49" fontId="17" fillId="0" borderId="0" xfId="0" applyNumberFormat="1" applyFont="1" applyFill="1" applyBorder="1" applyAlignment="1">
      <alignment horizontal="left" vertical="center" wrapText="1"/>
    </xf>
    <xf numFmtId="0" fontId="36" fillId="0" borderId="0" xfId="51" applyFont="1" applyFill="1" applyBorder="1" applyAlignment="1">
      <alignment horizontal="left" vertical="center" wrapText="1"/>
      <protection/>
    </xf>
    <xf numFmtId="49" fontId="17" fillId="0" borderId="0" xfId="0" applyNumberFormat="1" applyFont="1" applyFill="1" applyBorder="1" applyAlignment="1">
      <alignment horizontal="center" vertical="center" wrapText="1"/>
    </xf>
    <xf numFmtId="0" fontId="17" fillId="0" borderId="0" xfId="0" applyFont="1" applyBorder="1" applyAlignment="1">
      <alignment vertical="center"/>
    </xf>
    <xf numFmtId="0" fontId="26" fillId="0" borderId="0" xfId="0" applyFont="1" applyAlignment="1">
      <alignment horizontal="left"/>
    </xf>
    <xf numFmtId="0" fontId="12" fillId="33" borderId="0" xfId="0" applyFont="1" applyFill="1" applyAlignment="1">
      <alignment/>
    </xf>
    <xf numFmtId="0" fontId="40" fillId="33" borderId="0" xfId="0" applyFont="1" applyFill="1" applyBorder="1" applyAlignment="1">
      <alignment/>
    </xf>
    <xf numFmtId="0" fontId="12" fillId="33" borderId="0" xfId="0" applyFont="1" applyFill="1" applyAlignment="1">
      <alignment horizontal="centerContinuous"/>
    </xf>
    <xf numFmtId="0" fontId="41" fillId="0" borderId="0" xfId="0" applyFont="1" applyAlignment="1">
      <alignment/>
    </xf>
    <xf numFmtId="0" fontId="13" fillId="33" borderId="25" xfId="0" applyFont="1" applyFill="1" applyBorder="1" applyAlignment="1">
      <alignment horizontal="centerContinuous"/>
    </xf>
    <xf numFmtId="0" fontId="13" fillId="33" borderId="40" xfId="0" applyFont="1" applyFill="1" applyBorder="1" applyAlignment="1">
      <alignment horizontal="centerContinuous" vertical="center"/>
    </xf>
    <xf numFmtId="0" fontId="12" fillId="33" borderId="41" xfId="0" applyFont="1" applyFill="1" applyBorder="1" applyAlignment="1">
      <alignment horizontal="centerContinuous" vertical="center"/>
    </xf>
    <xf numFmtId="0" fontId="27" fillId="0" borderId="10" xfId="0" applyFont="1" applyBorder="1" applyAlignment="1">
      <alignment horizontal="centerContinuous" vertical="center"/>
    </xf>
    <xf numFmtId="0" fontId="27" fillId="0" borderId="12" xfId="0" applyFont="1" applyBorder="1" applyAlignment="1">
      <alignment horizontal="centerContinuous" vertical="center"/>
    </xf>
    <xf numFmtId="0" fontId="27" fillId="0" borderId="42" xfId="0" applyFont="1" applyBorder="1" applyAlignment="1">
      <alignment horizontal="centerContinuous" vertical="center"/>
    </xf>
    <xf numFmtId="0" fontId="27" fillId="0" borderId="12" xfId="0" applyFont="1" applyBorder="1" applyAlignment="1" quotePrefix="1">
      <alignment horizontal="centerContinuous" vertical="center"/>
    </xf>
    <xf numFmtId="0" fontId="27" fillId="0" borderId="43" xfId="0" applyFont="1" applyBorder="1" applyAlignment="1" quotePrefix="1">
      <alignment horizontal="centerContinuous" vertical="center"/>
    </xf>
    <xf numFmtId="0" fontId="13" fillId="33" borderId="15" xfId="0" applyFont="1" applyFill="1" applyBorder="1" applyAlignment="1">
      <alignment horizontal="centerContinuous" vertical="top"/>
    </xf>
    <xf numFmtId="0" fontId="12" fillId="33" borderId="17" xfId="0" applyFont="1" applyFill="1" applyBorder="1" applyAlignment="1">
      <alignment horizontal="centerContinuous" vertical="center"/>
    </xf>
    <xf numFmtId="0" fontId="12" fillId="33" borderId="44" xfId="0" applyFont="1" applyFill="1" applyBorder="1" applyAlignment="1">
      <alignment horizontal="centerContinuous" vertical="center"/>
    </xf>
    <xf numFmtId="0" fontId="27" fillId="0" borderId="30" xfId="0" applyFont="1" applyBorder="1" applyAlignment="1">
      <alignment horizontal="centerContinuous" vertical="center" wrapText="1"/>
    </xf>
    <xf numFmtId="0" fontId="26" fillId="0" borderId="31" xfId="0" applyFont="1" applyBorder="1" applyAlignment="1" quotePrefix="1">
      <alignment horizontal="center" vertical="center" wrapText="1"/>
    </xf>
    <xf numFmtId="0" fontId="26" fillId="0" borderId="31" xfId="0" applyFont="1" applyBorder="1" applyAlignment="1">
      <alignment horizontal="center" vertical="center" wrapText="1"/>
    </xf>
    <xf numFmtId="0" fontId="27" fillId="0" borderId="45" xfId="0" applyFont="1" applyBorder="1" applyAlignment="1">
      <alignment horizontal="centerContinuous" vertical="center" wrapText="1"/>
    </xf>
    <xf numFmtId="0" fontId="26" fillId="0" borderId="46" xfId="0" applyFont="1" applyBorder="1" applyAlignment="1">
      <alignment horizontal="centerContinuous" vertical="center" wrapText="1"/>
    </xf>
    <xf numFmtId="0" fontId="26" fillId="0" borderId="47" xfId="0" applyFont="1" applyBorder="1" applyAlignment="1">
      <alignment horizontal="centerContinuous" vertical="center" wrapText="1"/>
    </xf>
    <xf numFmtId="0" fontId="27" fillId="0" borderId="17" xfId="0" applyFont="1" applyBorder="1" applyAlignment="1">
      <alignment horizontal="center" vertical="center" wrapText="1"/>
    </xf>
    <xf numFmtId="0" fontId="28" fillId="0" borderId="48" xfId="0" applyFont="1" applyBorder="1" applyAlignment="1">
      <alignment horizontal="centerContinuous" vertical="center"/>
    </xf>
    <xf numFmtId="0" fontId="28" fillId="0" borderId="35" xfId="0" applyFont="1" applyBorder="1" applyAlignment="1">
      <alignment horizontal="centerContinuous" vertical="center"/>
    </xf>
    <xf numFmtId="0" fontId="28" fillId="0" borderId="49" xfId="0" applyFont="1" applyBorder="1" applyAlignment="1">
      <alignment horizontal="centerContinuous" vertical="center"/>
    </xf>
    <xf numFmtId="0" fontId="28" fillId="0" borderId="50" xfId="0" applyFont="1" applyBorder="1" applyAlignment="1">
      <alignment horizontal="centerContinuous" vertical="center"/>
    </xf>
    <xf numFmtId="0" fontId="28" fillId="0" borderId="48" xfId="0" applyFont="1" applyBorder="1" applyAlignment="1">
      <alignment horizontal="centerContinuous"/>
    </xf>
    <xf numFmtId="0" fontId="28" fillId="0" borderId="27" xfId="0" applyFont="1" applyBorder="1" applyAlignment="1">
      <alignment horizontal="centerContinuous"/>
    </xf>
    <xf numFmtId="0" fontId="28" fillId="0" borderId="51" xfId="0" applyFont="1" applyBorder="1" applyAlignment="1">
      <alignment horizontal="centerContinuous"/>
    </xf>
    <xf numFmtId="0" fontId="28" fillId="0" borderId="35" xfId="0" applyFont="1" applyBorder="1" applyAlignment="1">
      <alignment horizontal="center"/>
    </xf>
    <xf numFmtId="0" fontId="28" fillId="33" borderId="0" xfId="0" applyFont="1" applyFill="1" applyAlignment="1">
      <alignment/>
    </xf>
    <xf numFmtId="0" fontId="28" fillId="0" borderId="0" xfId="0" applyFont="1" applyAlignment="1">
      <alignment/>
    </xf>
    <xf numFmtId="0" fontId="12" fillId="0" borderId="26" xfId="0" applyFont="1" applyBorder="1" applyAlignment="1">
      <alignment horizontal="centerContinuous" vertical="center"/>
    </xf>
    <xf numFmtId="3" fontId="12" fillId="35" borderId="11" xfId="0" applyNumberFormat="1" applyFont="1" applyFill="1" applyBorder="1" applyAlignment="1">
      <alignment horizontal="right"/>
    </xf>
    <xf numFmtId="3" fontId="12" fillId="35" borderId="12" xfId="0" applyNumberFormat="1" applyFont="1" applyFill="1" applyBorder="1" applyAlignment="1" quotePrefix="1">
      <alignment horizontal="right"/>
    </xf>
    <xf numFmtId="3" fontId="12" fillId="35" borderId="11" xfId="0" applyNumberFormat="1" applyFont="1" applyFill="1" applyBorder="1" applyAlignment="1" quotePrefix="1">
      <alignment horizontal="right"/>
    </xf>
    <xf numFmtId="0" fontId="12" fillId="0" borderId="13" xfId="0" applyFont="1" applyBorder="1" applyAlignment="1">
      <alignment horizontal="center"/>
    </xf>
    <xf numFmtId="3" fontId="12" fillId="35" borderId="13" xfId="0" applyNumberFormat="1" applyFont="1" applyFill="1" applyBorder="1" applyAlignment="1">
      <alignment horizontal="right"/>
    </xf>
    <xf numFmtId="0" fontId="13" fillId="0" borderId="52" xfId="0" applyFont="1" applyBorder="1" applyAlignment="1">
      <alignment horizontal="left" vertical="center"/>
    </xf>
    <xf numFmtId="0" fontId="12" fillId="0" borderId="24" xfId="0" applyFont="1" applyBorder="1" applyAlignment="1">
      <alignment horizontal="left" vertical="center"/>
    </xf>
    <xf numFmtId="0" fontId="12" fillId="0" borderId="53" xfId="0" applyFont="1" applyBorder="1" applyAlignment="1">
      <alignment horizontal="left" vertical="center"/>
    </xf>
    <xf numFmtId="0" fontId="12" fillId="0" borderId="20" xfId="0" applyFont="1" applyBorder="1" applyAlignment="1">
      <alignment horizontal="center"/>
    </xf>
    <xf numFmtId="0" fontId="13" fillId="0" borderId="33" xfId="0" applyFont="1" applyBorder="1" applyAlignment="1">
      <alignment horizontal="left" vertical="center"/>
    </xf>
    <xf numFmtId="0" fontId="13" fillId="0" borderId="21" xfId="0" applyFont="1" applyBorder="1" applyAlignment="1">
      <alignment horizontal="left" vertical="center"/>
    </xf>
    <xf numFmtId="0" fontId="12" fillId="0" borderId="21" xfId="0" applyFont="1" applyBorder="1" applyAlignment="1">
      <alignment horizontal="left" vertical="center"/>
    </xf>
    <xf numFmtId="0" fontId="12" fillId="0" borderId="54" xfId="0" applyFont="1" applyBorder="1" applyAlignment="1">
      <alignment horizontal="left" vertical="center"/>
    </xf>
    <xf numFmtId="3" fontId="12" fillId="35" borderId="20" xfId="0" applyNumberFormat="1" applyFont="1" applyFill="1" applyBorder="1" applyAlignment="1">
      <alignment horizontal="right"/>
    </xf>
    <xf numFmtId="0" fontId="12" fillId="33" borderId="0" xfId="0" applyFont="1" applyFill="1" applyBorder="1" applyAlignment="1">
      <alignment horizontal="centerContinuous" vertical="center"/>
    </xf>
    <xf numFmtId="0" fontId="12" fillId="33" borderId="0" xfId="0" applyFont="1" applyFill="1" applyBorder="1" applyAlignment="1">
      <alignment/>
    </xf>
    <xf numFmtId="0" fontId="12" fillId="33" borderId="0" xfId="0" applyFont="1" applyFill="1" applyBorder="1" applyAlignment="1" quotePrefix="1">
      <alignment horizontal="right" vertical="center" wrapText="1"/>
    </xf>
    <xf numFmtId="0" fontId="12" fillId="33" borderId="0" xfId="0" applyFont="1" applyFill="1" applyBorder="1" applyAlignment="1" quotePrefix="1">
      <alignment horizontal="left"/>
    </xf>
    <xf numFmtId="0" fontId="12" fillId="33" borderId="0" xfId="0" applyFont="1" applyFill="1" applyBorder="1" applyAlignment="1">
      <alignment horizontal="left" vertical="center"/>
    </xf>
    <xf numFmtId="0" fontId="12" fillId="33" borderId="0" xfId="0" applyFont="1" applyFill="1" applyBorder="1" applyAlignment="1">
      <alignment horizontal="centerContinuous"/>
    </xf>
    <xf numFmtId="0" fontId="0" fillId="0" borderId="0" xfId="0" applyBorder="1" applyAlignment="1">
      <alignment/>
    </xf>
    <xf numFmtId="0" fontId="42" fillId="35" borderId="19" xfId="0" applyFont="1" applyFill="1" applyBorder="1" applyAlignment="1">
      <alignment horizontal="center"/>
    </xf>
    <xf numFmtId="0" fontId="9" fillId="0" borderId="19" xfId="0" applyFont="1" applyBorder="1" applyAlignment="1">
      <alignment/>
    </xf>
    <xf numFmtId="0" fontId="0" fillId="0" borderId="19" xfId="0" applyBorder="1" applyAlignment="1">
      <alignment horizontal="center" vertical="center" wrapText="1"/>
    </xf>
    <xf numFmtId="0" fontId="0" fillId="0" borderId="0" xfId="0" applyAlignment="1">
      <alignment horizontal="center" vertical="center" wrapText="1"/>
    </xf>
    <xf numFmtId="1" fontId="0" fillId="35" borderId="19" xfId="0" applyNumberFormat="1" applyFill="1" applyBorder="1" applyAlignment="1">
      <alignment/>
    </xf>
    <xf numFmtId="1" fontId="0" fillId="0" borderId="19" xfId="0" applyNumberFormat="1" applyBorder="1" applyAlignment="1" applyProtection="1">
      <alignment/>
      <protection locked="0"/>
    </xf>
    <xf numFmtId="0" fontId="0" fillId="35" borderId="19" xfId="0" applyFill="1" applyBorder="1" applyAlignment="1">
      <alignment/>
    </xf>
    <xf numFmtId="0" fontId="0" fillId="0" borderId="19" xfId="0" applyBorder="1" applyAlignment="1" applyProtection="1">
      <alignment/>
      <protection locked="0"/>
    </xf>
    <xf numFmtId="0" fontId="1" fillId="0" borderId="13" xfId="0" applyFont="1" applyBorder="1" applyAlignment="1">
      <alignment horizontal="left" vertical="center" wrapText="1"/>
    </xf>
    <xf numFmtId="0" fontId="2" fillId="33" borderId="13" xfId="0" applyFont="1" applyFill="1" applyBorder="1" applyAlignment="1">
      <alignment horizontal="left" vertical="center"/>
    </xf>
    <xf numFmtId="0" fontId="2" fillId="0" borderId="13" xfId="0" applyFont="1" applyBorder="1" applyAlignment="1">
      <alignment horizontal="left" vertical="center" wrapText="1"/>
    </xf>
    <xf numFmtId="0" fontId="0" fillId="0" borderId="0" xfId="0" applyNumberFormat="1" applyFill="1" applyAlignment="1">
      <alignment/>
    </xf>
    <xf numFmtId="0" fontId="0" fillId="0" borderId="0" xfId="0" applyFill="1" applyAlignment="1">
      <alignment/>
    </xf>
    <xf numFmtId="3" fontId="0" fillId="0" borderId="0" xfId="0" applyNumberFormat="1" applyFill="1" applyAlignment="1">
      <alignment/>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center"/>
    </xf>
    <xf numFmtId="3" fontId="1" fillId="0" borderId="0" xfId="0" applyNumberFormat="1" applyFont="1" applyFill="1" applyAlignment="1">
      <alignment vertical="center"/>
    </xf>
    <xf numFmtId="0" fontId="43" fillId="0" borderId="0" xfId="0" applyFont="1" applyAlignment="1">
      <alignment/>
    </xf>
    <xf numFmtId="3" fontId="20" fillId="35" borderId="39" xfId="0" applyNumberFormat="1" applyFont="1" applyFill="1" applyBorder="1" applyAlignment="1">
      <alignment vertical="center" wrapText="1"/>
    </xf>
    <xf numFmtId="3" fontId="20" fillId="35" borderId="22" xfId="0" applyNumberFormat="1" applyFont="1" applyFill="1" applyBorder="1" applyAlignment="1">
      <alignment vertical="center" wrapText="1"/>
    </xf>
    <xf numFmtId="3" fontId="20" fillId="35" borderId="55" xfId="0" applyNumberFormat="1" applyFont="1" applyFill="1" applyBorder="1" applyAlignment="1">
      <alignment vertical="center" wrapText="1"/>
    </xf>
    <xf numFmtId="3" fontId="16" fillId="0" borderId="29" xfId="0" applyNumberFormat="1" applyFont="1" applyFill="1" applyBorder="1" applyAlignment="1" applyProtection="1">
      <alignment vertical="center" wrapText="1"/>
      <protection locked="0"/>
    </xf>
    <xf numFmtId="3" fontId="16" fillId="0" borderId="19" xfId="0" applyNumberFormat="1" applyFont="1" applyFill="1" applyBorder="1" applyAlignment="1" applyProtection="1">
      <alignment vertical="center" wrapText="1"/>
      <protection locked="0"/>
    </xf>
    <xf numFmtId="3" fontId="20" fillId="35" borderId="19" xfId="0" applyNumberFormat="1" applyFont="1" applyFill="1" applyBorder="1" applyAlignment="1">
      <alignment vertical="center" wrapText="1"/>
    </xf>
    <xf numFmtId="3" fontId="20" fillId="0" borderId="19" xfId="0" applyNumberFormat="1" applyFont="1" applyFill="1" applyBorder="1" applyAlignment="1" applyProtection="1">
      <alignment vertical="center" wrapText="1"/>
      <protection locked="0"/>
    </xf>
    <xf numFmtId="3" fontId="20" fillId="35" borderId="29" xfId="0" applyNumberFormat="1" applyFont="1" applyFill="1" applyBorder="1" applyAlignment="1" applyProtection="1">
      <alignment vertical="center" wrapText="1"/>
      <protection/>
    </xf>
    <xf numFmtId="3" fontId="20" fillId="35" borderId="19" xfId="0" applyNumberFormat="1" applyFont="1" applyFill="1" applyBorder="1" applyAlignment="1" applyProtection="1">
      <alignment vertical="center" wrapText="1"/>
      <protection/>
    </xf>
    <xf numFmtId="3" fontId="20" fillId="35" borderId="56" xfId="0" applyNumberFormat="1" applyFont="1" applyFill="1" applyBorder="1" applyAlignment="1" applyProtection="1">
      <alignment vertical="center" wrapText="1"/>
      <protection/>
    </xf>
    <xf numFmtId="3" fontId="20" fillId="35" borderId="29" xfId="0" applyNumberFormat="1" applyFont="1" applyFill="1" applyBorder="1" applyAlignment="1">
      <alignment vertical="center" wrapText="1"/>
    </xf>
    <xf numFmtId="3" fontId="20" fillId="35" borderId="56" xfId="0" applyNumberFormat="1" applyFont="1" applyFill="1" applyBorder="1" applyAlignment="1">
      <alignment vertical="center" wrapText="1"/>
    </xf>
    <xf numFmtId="3" fontId="20" fillId="35" borderId="34" xfId="0" applyNumberFormat="1" applyFont="1" applyFill="1" applyBorder="1" applyAlignment="1">
      <alignment vertical="center" wrapText="1"/>
    </xf>
    <xf numFmtId="3" fontId="20" fillId="35" borderId="32" xfId="0" applyNumberFormat="1" applyFont="1" applyFill="1" applyBorder="1" applyAlignment="1">
      <alignment vertical="center" wrapText="1"/>
    </xf>
    <xf numFmtId="3" fontId="20" fillId="35" borderId="57" xfId="0" applyNumberFormat="1" applyFont="1" applyFill="1" applyBorder="1" applyAlignment="1">
      <alignment vertical="center" wrapText="1"/>
    </xf>
    <xf numFmtId="0" fontId="0" fillId="0" borderId="19" xfId="0" applyFill="1" applyBorder="1" applyAlignment="1">
      <alignment/>
    </xf>
    <xf numFmtId="3" fontId="0" fillId="0" borderId="19" xfId="0" applyNumberFormat="1" applyBorder="1" applyAlignment="1">
      <alignment horizontal="center" vertical="center" wrapText="1"/>
    </xf>
    <xf numFmtId="3" fontId="0" fillId="0" borderId="0" xfId="0" applyNumberFormat="1" applyAlignment="1">
      <alignment/>
    </xf>
    <xf numFmtId="3" fontId="12" fillId="35" borderId="10" xfId="0" applyNumberFormat="1" applyFont="1" applyFill="1" applyBorder="1" applyAlignment="1" quotePrefix="1">
      <alignment horizontal="right"/>
    </xf>
    <xf numFmtId="3" fontId="12" fillId="0" borderId="38" xfId="0" applyNumberFormat="1" applyFont="1" applyBorder="1" applyAlignment="1" applyProtection="1">
      <alignment horizontal="right"/>
      <protection locked="0"/>
    </xf>
    <xf numFmtId="3" fontId="12" fillId="0" borderId="13" xfId="0" applyNumberFormat="1" applyFont="1" applyBorder="1" applyAlignment="1" applyProtection="1" quotePrefix="1">
      <alignment horizontal="right"/>
      <protection locked="0"/>
    </xf>
    <xf numFmtId="3" fontId="12" fillId="0" borderId="14" xfId="0" applyNumberFormat="1" applyFont="1" applyBorder="1" applyAlignment="1" applyProtection="1" quotePrefix="1">
      <alignment horizontal="right"/>
      <protection locked="0"/>
    </xf>
    <xf numFmtId="3" fontId="12" fillId="0" borderId="14" xfId="0" applyNumberFormat="1" applyFont="1" applyBorder="1" applyAlignment="1" applyProtection="1">
      <alignment horizontal="right"/>
      <protection locked="0"/>
    </xf>
    <xf numFmtId="3" fontId="12" fillId="0" borderId="13" xfId="0" applyNumberFormat="1" applyFont="1" applyBorder="1" applyAlignment="1" applyProtection="1">
      <alignment horizontal="right"/>
      <protection locked="0"/>
    </xf>
    <xf numFmtId="3" fontId="12" fillId="35" borderId="38" xfId="0" applyNumberFormat="1" applyFont="1" applyFill="1" applyBorder="1" applyAlignment="1">
      <alignment horizontal="right"/>
    </xf>
    <xf numFmtId="3" fontId="12" fillId="35" borderId="14" xfId="0" applyNumberFormat="1" applyFont="1" applyFill="1" applyBorder="1" applyAlignment="1">
      <alignment horizontal="right"/>
    </xf>
    <xf numFmtId="3" fontId="12" fillId="35" borderId="33" xfId="0" applyNumberFormat="1" applyFont="1" applyFill="1" applyBorder="1" applyAlignment="1">
      <alignment horizontal="right"/>
    </xf>
    <xf numFmtId="3" fontId="12" fillId="35" borderId="21" xfId="0" applyNumberFormat="1" applyFont="1" applyFill="1" applyBorder="1" applyAlignment="1">
      <alignment horizontal="right"/>
    </xf>
    <xf numFmtId="3" fontId="12" fillId="0" borderId="0" xfId="0" applyNumberFormat="1" applyFont="1" applyAlignment="1">
      <alignment/>
    </xf>
    <xf numFmtId="3" fontId="12" fillId="0" borderId="0" xfId="0" applyNumberFormat="1" applyFont="1" applyAlignment="1">
      <alignment horizontal="center"/>
    </xf>
    <xf numFmtId="3" fontId="13" fillId="0" borderId="35" xfId="0" applyNumberFormat="1" applyFont="1" applyBorder="1" applyAlignment="1">
      <alignment horizontal="center" vertical="center" wrapText="1"/>
    </xf>
    <xf numFmtId="3" fontId="13" fillId="0" borderId="27" xfId="64" applyNumberFormat="1" applyFont="1" applyBorder="1" applyAlignment="1">
      <alignment horizontal="center" vertical="center" wrapText="1"/>
    </xf>
    <xf numFmtId="3" fontId="28" fillId="0" borderId="26" xfId="0" applyNumberFormat="1" applyFont="1" applyBorder="1" applyAlignment="1">
      <alignment horizontal="center"/>
    </xf>
    <xf numFmtId="3" fontId="28" fillId="0" borderId="27" xfId="64" applyNumberFormat="1" applyFont="1" applyBorder="1" applyAlignment="1">
      <alignment horizontal="center"/>
    </xf>
    <xf numFmtId="3" fontId="13" fillId="35" borderId="22" xfId="0" applyNumberFormat="1" applyFont="1" applyFill="1" applyBorder="1" applyAlignment="1">
      <alignment horizontal="center" vertical="center" wrapText="1"/>
    </xf>
    <xf numFmtId="3" fontId="13" fillId="35" borderId="19" xfId="0" applyNumberFormat="1" applyFont="1" applyFill="1" applyBorder="1" applyAlignment="1">
      <alignment horizontal="center" vertical="center" wrapText="1"/>
    </xf>
    <xf numFmtId="3" fontId="12" fillId="0" borderId="19" xfId="0" applyNumberFormat="1" applyFont="1" applyFill="1" applyBorder="1" applyAlignment="1" applyProtection="1">
      <alignment horizontal="center" vertical="center" wrapText="1"/>
      <protection locked="0"/>
    </xf>
    <xf numFmtId="3" fontId="36" fillId="0" borderId="56" xfId="51" applyNumberFormat="1" applyFont="1" applyFill="1" applyBorder="1" applyAlignment="1" applyProtection="1">
      <alignment horizontal="center" wrapText="1"/>
      <protection locked="0"/>
    </xf>
    <xf numFmtId="3" fontId="12" fillId="35" borderId="19" xfId="0" applyNumberFormat="1" applyFont="1" applyFill="1" applyBorder="1" applyAlignment="1">
      <alignment horizontal="center" vertical="center" wrapText="1"/>
    </xf>
    <xf numFmtId="3" fontId="12" fillId="0" borderId="34" xfId="0" applyNumberFormat="1" applyFont="1" applyFill="1" applyBorder="1" applyAlignment="1" applyProtection="1">
      <alignment horizontal="center" vertical="center" wrapText="1"/>
      <protection locked="0"/>
    </xf>
    <xf numFmtId="3" fontId="36" fillId="0" borderId="57" xfId="51" applyNumberFormat="1" applyFont="1" applyFill="1" applyBorder="1" applyAlignment="1" applyProtection="1">
      <alignment horizontal="center" wrapText="1"/>
      <protection locked="0"/>
    </xf>
    <xf numFmtId="3" fontId="17" fillId="0" borderId="0" xfId="64" applyNumberFormat="1" applyFont="1" applyBorder="1" applyAlignment="1">
      <alignment vertical="center"/>
    </xf>
    <xf numFmtId="3" fontId="17" fillId="0" borderId="0" xfId="64" applyNumberFormat="1" applyFont="1" applyBorder="1" applyAlignment="1">
      <alignment horizontal="center" vertical="center"/>
    </xf>
    <xf numFmtId="3" fontId="26" fillId="0" borderId="0" xfId="0" applyNumberFormat="1" applyFont="1" applyAlignment="1">
      <alignment horizontal="left"/>
    </xf>
    <xf numFmtId="3" fontId="26" fillId="0" borderId="0" xfId="64" applyNumberFormat="1" applyFont="1" applyAlignment="1">
      <alignment/>
    </xf>
    <xf numFmtId="3" fontId="17" fillId="0" borderId="0" xfId="64" applyNumberFormat="1" applyFont="1" applyAlignment="1">
      <alignment horizontal="center"/>
    </xf>
    <xf numFmtId="3" fontId="17" fillId="0" borderId="0" xfId="64" applyNumberFormat="1" applyFont="1" applyAlignment="1">
      <alignment/>
    </xf>
    <xf numFmtId="3" fontId="33" fillId="0" borderId="0" xfId="0" applyNumberFormat="1" applyFont="1" applyAlignment="1">
      <alignment/>
    </xf>
    <xf numFmtId="3" fontId="17" fillId="0" borderId="0" xfId="64" applyNumberFormat="1" applyFont="1" applyBorder="1" applyAlignment="1">
      <alignment horizontal="center"/>
    </xf>
    <xf numFmtId="3" fontId="12" fillId="0" borderId="0" xfId="64" applyNumberFormat="1" applyFont="1" applyFill="1" applyBorder="1" applyAlignment="1">
      <alignment horizontal="center"/>
    </xf>
    <xf numFmtId="3" fontId="12" fillId="0" borderId="0" xfId="0" applyNumberFormat="1" applyFont="1" applyAlignment="1">
      <alignment/>
    </xf>
    <xf numFmtId="3" fontId="17" fillId="0" borderId="0" xfId="0" applyNumberFormat="1" applyFont="1" applyAlignment="1">
      <alignment/>
    </xf>
    <xf numFmtId="3" fontId="28" fillId="0" borderId="35" xfId="0" applyNumberFormat="1" applyFont="1" applyBorder="1" applyAlignment="1">
      <alignment horizontal="center" vertical="center" wrapText="1"/>
    </xf>
    <xf numFmtId="3" fontId="28" fillId="0" borderId="27" xfId="65" applyNumberFormat="1" applyFont="1" applyBorder="1" applyAlignment="1">
      <alignment horizontal="center" vertical="center" wrapText="1"/>
    </xf>
    <xf numFmtId="3" fontId="28" fillId="0" borderId="27" xfId="0" applyNumberFormat="1" applyFont="1" applyBorder="1" applyAlignment="1">
      <alignment horizontal="center"/>
    </xf>
    <xf numFmtId="3" fontId="28" fillId="0" borderId="27" xfId="65" applyNumberFormat="1" applyFont="1" applyBorder="1" applyAlignment="1">
      <alignment horizontal="center"/>
    </xf>
    <xf numFmtId="3" fontId="13" fillId="35" borderId="23" xfId="0" applyNumberFormat="1" applyFont="1" applyFill="1" applyBorder="1" applyAlignment="1">
      <alignment horizontal="center" vertical="center" wrapText="1"/>
    </xf>
    <xf numFmtId="3" fontId="12" fillId="35" borderId="19" xfId="0" applyNumberFormat="1" applyFont="1" applyFill="1" applyBorder="1" applyAlignment="1" applyProtection="1">
      <alignment horizontal="center" vertical="center" wrapText="1"/>
      <protection/>
    </xf>
    <xf numFmtId="3" fontId="12" fillId="0" borderId="0" xfId="0" applyNumberFormat="1" applyFont="1" applyFill="1" applyBorder="1" applyAlignment="1">
      <alignment horizontal="center" vertical="center" wrapText="1"/>
    </xf>
    <xf numFmtId="3" fontId="12" fillId="0" borderId="0" xfId="65" applyNumberFormat="1" applyFont="1" applyBorder="1" applyAlignment="1">
      <alignment vertical="center"/>
    </xf>
    <xf numFmtId="3" fontId="17" fillId="0" borderId="0" xfId="0" applyNumberFormat="1" applyFont="1" applyAlignment="1">
      <alignment/>
    </xf>
    <xf numFmtId="3" fontId="13" fillId="0" borderId="50" xfId="0" applyNumberFormat="1" applyFont="1" applyBorder="1" applyAlignment="1">
      <alignment horizontal="center" vertical="center" wrapText="1"/>
    </xf>
    <xf numFmtId="3" fontId="13" fillId="0" borderId="41" xfId="64" applyNumberFormat="1" applyFont="1" applyBorder="1" applyAlignment="1">
      <alignment horizontal="center" vertical="center" wrapText="1"/>
    </xf>
    <xf numFmtId="3" fontId="28" fillId="0" borderId="27"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35" borderId="58" xfId="0" applyNumberFormat="1" applyFont="1" applyFill="1" applyBorder="1" applyAlignment="1">
      <alignment vertical="center" wrapText="1"/>
    </xf>
    <xf numFmtId="3" fontId="12" fillId="0" borderId="19"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3" fontId="13" fillId="35" borderId="56" xfId="0" applyNumberFormat="1" applyFont="1" applyFill="1" applyBorder="1" applyAlignment="1">
      <alignment/>
    </xf>
    <xf numFmtId="3" fontId="29" fillId="35" borderId="56" xfId="0" applyNumberFormat="1" applyFont="1" applyFill="1" applyBorder="1" applyAlignment="1">
      <alignment/>
    </xf>
    <xf numFmtId="3" fontId="17" fillId="35" borderId="56" xfId="0" applyNumberFormat="1" applyFont="1" applyFill="1" applyBorder="1" applyAlignment="1" applyProtection="1">
      <alignment/>
      <protection/>
    </xf>
    <xf numFmtId="3" fontId="17" fillId="0" borderId="56" xfId="0" applyNumberFormat="1" applyFont="1" applyBorder="1" applyAlignment="1" applyProtection="1">
      <alignment/>
      <protection locked="0"/>
    </xf>
    <xf numFmtId="3" fontId="17" fillId="35" borderId="56" xfId="0" applyNumberFormat="1" applyFont="1" applyFill="1" applyBorder="1" applyAlignment="1">
      <alignment/>
    </xf>
    <xf numFmtId="3" fontId="13" fillId="0" borderId="31" xfId="0" applyNumberFormat="1" applyFont="1" applyBorder="1" applyAlignment="1">
      <alignment horizontal="center" vertical="center" wrapText="1"/>
    </xf>
    <xf numFmtId="3" fontId="29" fillId="35" borderId="58" xfId="0" applyNumberFormat="1" applyFont="1" applyFill="1" applyBorder="1" applyAlignment="1">
      <alignment/>
    </xf>
    <xf numFmtId="3" fontId="12" fillId="0" borderId="23" xfId="0" applyNumberFormat="1" applyFont="1" applyBorder="1" applyAlignment="1">
      <alignment horizontal="center" vertical="center" wrapText="1"/>
    </xf>
    <xf numFmtId="3" fontId="12" fillId="0" borderId="34" xfId="0" applyNumberFormat="1" applyFont="1" applyBorder="1" applyAlignment="1">
      <alignment horizontal="center" vertical="center" wrapText="1"/>
    </xf>
    <xf numFmtId="3" fontId="17" fillId="35" borderId="57" xfId="0" applyNumberFormat="1" applyFont="1" applyFill="1" applyBorder="1" applyAlignment="1" applyProtection="1">
      <alignment/>
      <protection/>
    </xf>
    <xf numFmtId="3" fontId="12" fillId="0" borderId="0" xfId="0" applyNumberFormat="1" applyFont="1" applyBorder="1" applyAlignment="1">
      <alignment horizontal="center" vertical="center" wrapText="1"/>
    </xf>
    <xf numFmtId="3" fontId="17" fillId="0" borderId="0" xfId="0" applyNumberFormat="1" applyFont="1" applyBorder="1" applyAlignment="1">
      <alignment/>
    </xf>
    <xf numFmtId="3" fontId="26" fillId="0" borderId="0" xfId="0" applyNumberFormat="1" applyFont="1" applyAlignment="1">
      <alignment/>
    </xf>
    <xf numFmtId="3" fontId="12" fillId="0" borderId="0" xfId="0" applyNumberFormat="1" applyFont="1" applyAlignment="1">
      <alignment horizontal="left"/>
    </xf>
    <xf numFmtId="0" fontId="0" fillId="0" borderId="19" xfId="0" applyFont="1" applyBorder="1" applyAlignment="1">
      <alignment/>
    </xf>
    <xf numFmtId="0" fontId="0" fillId="0" borderId="19" xfId="0" applyNumberFormat="1" applyFill="1" applyBorder="1" applyAlignment="1">
      <alignment/>
    </xf>
    <xf numFmtId="0" fontId="0" fillId="0" borderId="19" xfId="0" applyNumberFormat="1" applyFont="1" applyBorder="1" applyAlignment="1" applyProtection="1">
      <alignment horizontal="left"/>
      <protection locked="0"/>
    </xf>
    <xf numFmtId="0" fontId="0" fillId="0" borderId="19" xfId="0" applyNumberFormat="1" applyFill="1" applyBorder="1" applyAlignment="1">
      <alignment horizontal="left"/>
    </xf>
    <xf numFmtId="0" fontId="9" fillId="0" borderId="19" xfId="0" applyNumberFormat="1" applyFont="1" applyBorder="1" applyAlignment="1" applyProtection="1">
      <alignment horizontal="left"/>
      <protection locked="0"/>
    </xf>
    <xf numFmtId="0" fontId="9" fillId="0" borderId="19" xfId="0" applyNumberFormat="1" applyFont="1" applyBorder="1" applyAlignment="1" applyProtection="1">
      <alignment horizontal="left" vertical="center"/>
      <protection locked="0"/>
    </xf>
    <xf numFmtId="0" fontId="9" fillId="0" borderId="19" xfId="0" applyFont="1" applyBorder="1" applyAlignment="1">
      <alignment vertical="center" wrapText="1"/>
    </xf>
    <xf numFmtId="0" fontId="0" fillId="0" borderId="19" xfId="0" applyFill="1" applyBorder="1" applyAlignment="1">
      <alignment wrapText="1"/>
    </xf>
    <xf numFmtId="3" fontId="9" fillId="0" borderId="19" xfId="0" applyNumberFormat="1" applyFont="1" applyBorder="1" applyAlignment="1" applyProtection="1">
      <alignment/>
      <protection locked="0"/>
    </xf>
    <xf numFmtId="3" fontId="9" fillId="0" borderId="19" xfId="0" applyNumberFormat="1" applyFont="1" applyBorder="1" applyAlignment="1" applyProtection="1">
      <alignment vertical="center"/>
      <protection locked="0"/>
    </xf>
    <xf numFmtId="0" fontId="0" fillId="0" borderId="0" xfId="0" applyNumberFormat="1" applyFill="1" applyAlignment="1">
      <alignment wrapText="1"/>
    </xf>
    <xf numFmtId="3" fontId="0" fillId="0" borderId="0" xfId="0" applyNumberFormat="1" applyFill="1" applyAlignment="1">
      <alignment horizontal="center"/>
    </xf>
    <xf numFmtId="3" fontId="0" fillId="0" borderId="24" xfId="0" applyNumberFormat="1" applyFill="1" applyBorder="1" applyAlignment="1" applyProtection="1">
      <alignment/>
      <protection locked="0"/>
    </xf>
    <xf numFmtId="3" fontId="0" fillId="0" borderId="19" xfId="0" applyNumberFormat="1" applyFill="1" applyBorder="1" applyAlignment="1" applyProtection="1">
      <alignment/>
      <protection locked="0"/>
    </xf>
    <xf numFmtId="0" fontId="9" fillId="0" borderId="0" xfId="0" applyFont="1" applyFill="1" applyAlignment="1">
      <alignment/>
    </xf>
    <xf numFmtId="0" fontId="0" fillId="0" borderId="0" xfId="0" applyFill="1" applyAlignment="1">
      <alignment vertical="center"/>
    </xf>
    <xf numFmtId="0" fontId="9" fillId="0" borderId="0" xfId="0" applyFont="1" applyFill="1" applyAlignment="1">
      <alignment vertical="center"/>
    </xf>
    <xf numFmtId="0" fontId="9" fillId="0" borderId="0" xfId="0" applyFont="1" applyFill="1" applyAlignment="1">
      <alignment/>
    </xf>
    <xf numFmtId="17" fontId="0" fillId="0" borderId="0" xfId="0" applyNumberFormat="1" applyFill="1" applyAlignment="1">
      <alignment horizontal="center"/>
    </xf>
    <xf numFmtId="3" fontId="9" fillId="0" borderId="0" xfId="0" applyNumberFormat="1" applyFont="1" applyFill="1" applyAlignment="1">
      <alignment/>
    </xf>
    <xf numFmtId="3" fontId="0" fillId="35" borderId="19" xfId="0" applyNumberFormat="1" applyFill="1" applyBorder="1" applyAlignment="1" applyProtection="1">
      <alignment/>
      <protection/>
    </xf>
    <xf numFmtId="3" fontId="9" fillId="35" borderId="19" xfId="0" applyNumberFormat="1" applyFont="1" applyFill="1" applyBorder="1" applyAlignment="1" applyProtection="1">
      <alignment/>
      <protection/>
    </xf>
    <xf numFmtId="3" fontId="1" fillId="0" borderId="11" xfId="0" applyNumberFormat="1" applyFont="1" applyBorder="1" applyAlignment="1">
      <alignment horizontal="center" vertical="center" wrapText="1"/>
    </xf>
    <xf numFmtId="0" fontId="2" fillId="0" borderId="0" xfId="0" applyFont="1" applyFill="1" applyAlignment="1">
      <alignment vertical="center"/>
    </xf>
    <xf numFmtId="0" fontId="26"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Font="1" applyBorder="1" applyAlignment="1" applyProtection="1">
      <alignment/>
      <protection locked="0"/>
    </xf>
    <xf numFmtId="0" fontId="26" fillId="0" borderId="0" xfId="0" applyFont="1" applyAlignment="1">
      <alignment wrapText="1"/>
    </xf>
    <xf numFmtId="0" fontId="12" fillId="0" borderId="0" xfId="0" applyFont="1" applyBorder="1" applyAlignment="1" applyProtection="1">
      <alignment/>
      <protection locked="0"/>
    </xf>
    <xf numFmtId="0" fontId="0" fillId="0" borderId="0" xfId="0" applyBorder="1" applyAlignment="1">
      <alignment horizontal="center" vertical="center" wrapText="1"/>
    </xf>
    <xf numFmtId="0" fontId="43" fillId="0" borderId="0" xfId="0" applyFont="1" applyAlignment="1">
      <alignment/>
    </xf>
    <xf numFmtId="0" fontId="0" fillId="0" borderId="0" xfId="0" applyFill="1" applyAlignment="1">
      <alignment horizontal="left"/>
    </xf>
    <xf numFmtId="0" fontId="9" fillId="0" borderId="0" xfId="0" applyFont="1" applyFill="1" applyAlignment="1">
      <alignment horizontal="left"/>
    </xf>
    <xf numFmtId="0" fontId="0" fillId="0" borderId="0" xfId="0" applyFont="1" applyFill="1" applyAlignment="1">
      <alignment/>
    </xf>
    <xf numFmtId="0" fontId="9" fillId="0" borderId="0" xfId="0" applyFont="1" applyFill="1" applyAlignment="1">
      <alignment horizontal="left"/>
    </xf>
    <xf numFmtId="0" fontId="0" fillId="0" borderId="0" xfId="0" applyFont="1" applyFill="1" applyAlignment="1">
      <alignment/>
    </xf>
    <xf numFmtId="0" fontId="10" fillId="0" borderId="19" xfId="0" applyNumberFormat="1" applyFont="1" applyFill="1" applyBorder="1" applyAlignment="1">
      <alignment horizontal="left"/>
    </xf>
    <xf numFmtId="0" fontId="12" fillId="0" borderId="24" xfId="0" applyFont="1" applyBorder="1" applyAlignment="1" applyProtection="1">
      <alignment horizontal="left"/>
      <protection locked="0"/>
    </xf>
    <xf numFmtId="0" fontId="12" fillId="0" borderId="24" xfId="0" applyFont="1" applyBorder="1" applyAlignment="1" applyProtection="1" quotePrefix="1">
      <alignment horizontal="left"/>
      <protection locked="0"/>
    </xf>
    <xf numFmtId="0" fontId="0" fillId="0" borderId="19" xfId="0" applyFill="1" applyBorder="1" applyAlignment="1" applyProtection="1">
      <alignment/>
      <protection locked="0"/>
    </xf>
    <xf numFmtId="3" fontId="6" fillId="34" borderId="0" xfId="0" applyNumberFormat="1" applyFont="1" applyFill="1" applyAlignment="1">
      <alignment horizontal="center" vertical="center"/>
    </xf>
    <xf numFmtId="0" fontId="44" fillId="34" borderId="0" xfId="0" applyFont="1" applyFill="1" applyAlignment="1">
      <alignment/>
    </xf>
    <xf numFmtId="3" fontId="44" fillId="34" borderId="0" xfId="0" applyNumberFormat="1" applyFont="1" applyFill="1" applyAlignment="1">
      <alignment/>
    </xf>
    <xf numFmtId="0" fontId="6" fillId="34" borderId="0" xfId="0" applyFont="1" applyFill="1" applyAlignment="1">
      <alignment/>
    </xf>
    <xf numFmtId="180" fontId="44" fillId="34" borderId="0" xfId="0" applyNumberFormat="1" applyFont="1" applyFill="1" applyAlignment="1">
      <alignment/>
    </xf>
    <xf numFmtId="0" fontId="6" fillId="34" borderId="0" xfId="0" applyFont="1" applyFill="1" applyAlignment="1">
      <alignment horizontal="center" vertical="center"/>
    </xf>
    <xf numFmtId="3" fontId="44" fillId="0" borderId="31" xfId="0" applyNumberFormat="1" applyFont="1" applyBorder="1" applyAlignment="1">
      <alignment horizontal="center" vertical="center"/>
    </xf>
    <xf numFmtId="180" fontId="44" fillId="0" borderId="31" xfId="0" applyNumberFormat="1" applyFont="1" applyBorder="1" applyAlignment="1">
      <alignment horizontal="center" vertical="center"/>
    </xf>
    <xf numFmtId="0" fontId="44" fillId="0" borderId="19" xfId="0" applyFont="1" applyBorder="1" applyAlignment="1">
      <alignment vertical="center"/>
    </xf>
    <xf numFmtId="3" fontId="44" fillId="0" borderId="19" xfId="0" applyNumberFormat="1" applyFont="1" applyBorder="1" applyAlignment="1">
      <alignment vertical="center"/>
    </xf>
    <xf numFmtId="4" fontId="2" fillId="0" borderId="19" xfId="0" applyNumberFormat="1" applyFont="1" applyFill="1" applyBorder="1" applyAlignment="1">
      <alignment horizontal="right" vertical="center"/>
    </xf>
    <xf numFmtId="180" fontId="44" fillId="0" borderId="19" xfId="0" applyNumberFormat="1" applyFont="1" applyBorder="1" applyAlignment="1">
      <alignment vertical="center"/>
    </xf>
    <xf numFmtId="0" fontId="44" fillId="34" borderId="0" xfId="0" applyFont="1" applyFill="1" applyAlignment="1">
      <alignment vertical="center"/>
    </xf>
    <xf numFmtId="180" fontId="44" fillId="0" borderId="59" xfId="0" applyNumberFormat="1" applyFont="1" applyBorder="1" applyAlignment="1">
      <alignment vertical="center"/>
    </xf>
    <xf numFmtId="0" fontId="44" fillId="0" borderId="31" xfId="0" applyFont="1" applyBorder="1" applyAlignment="1">
      <alignment vertical="center"/>
    </xf>
    <xf numFmtId="3" fontId="44" fillId="0" borderId="31" xfId="0" applyNumberFormat="1" applyFont="1" applyBorder="1" applyAlignment="1">
      <alignment vertical="center"/>
    </xf>
    <xf numFmtId="4" fontId="2" fillId="0" borderId="34" xfId="0" applyNumberFormat="1" applyFont="1" applyFill="1" applyBorder="1" applyAlignment="1">
      <alignment horizontal="right" vertical="center"/>
    </xf>
    <xf numFmtId="180" fontId="44" fillId="0" borderId="31" xfId="0" applyNumberFormat="1" applyFont="1" applyBorder="1" applyAlignment="1">
      <alignment vertical="center"/>
    </xf>
    <xf numFmtId="3" fontId="6" fillId="0" borderId="51" xfId="0" applyNumberFormat="1" applyFont="1" applyBorder="1" applyAlignment="1">
      <alignment vertical="center"/>
    </xf>
    <xf numFmtId="180" fontId="6" fillId="0" borderId="60" xfId="0" applyNumberFormat="1" applyFont="1" applyFill="1" applyBorder="1" applyAlignment="1">
      <alignment horizontal="right" vertical="center"/>
    </xf>
    <xf numFmtId="180" fontId="6" fillId="0" borderId="51" xfId="0" applyNumberFormat="1" applyFont="1" applyBorder="1" applyAlignment="1">
      <alignment vertical="center"/>
    </xf>
    <xf numFmtId="0" fontId="6" fillId="34" borderId="0" xfId="0" applyFont="1" applyFill="1" applyAlignment="1">
      <alignment vertical="center"/>
    </xf>
    <xf numFmtId="0" fontId="44" fillId="0" borderId="23" xfId="0" applyFont="1" applyBorder="1" applyAlignment="1">
      <alignment vertical="center"/>
    </xf>
    <xf numFmtId="2" fontId="44" fillId="0" borderId="23" xfId="0" applyNumberFormat="1" applyFont="1" applyBorder="1" applyAlignment="1">
      <alignment vertical="center" wrapText="1"/>
    </xf>
    <xf numFmtId="3" fontId="44" fillId="0" borderId="23" xfId="0" applyNumberFormat="1" applyFont="1" applyBorder="1" applyAlignment="1">
      <alignment vertical="center"/>
    </xf>
    <xf numFmtId="180" fontId="6" fillId="0" borderId="19" xfId="0" applyNumberFormat="1" applyFont="1" applyFill="1" applyBorder="1" applyAlignment="1">
      <alignment horizontal="right" vertical="center"/>
    </xf>
    <xf numFmtId="180" fontId="44" fillId="0" borderId="23" xfId="0" applyNumberFormat="1" applyFont="1" applyBorder="1" applyAlignment="1">
      <alignment vertical="center"/>
    </xf>
    <xf numFmtId="0" fontId="44" fillId="0" borderId="31" xfId="0" applyFont="1" applyBorder="1" applyAlignment="1">
      <alignment vertical="center" wrapText="1"/>
    </xf>
    <xf numFmtId="180" fontId="6" fillId="0" borderId="34" xfId="0" applyNumberFormat="1" applyFont="1" applyFill="1" applyBorder="1" applyAlignment="1">
      <alignment horizontal="right" vertical="center"/>
    </xf>
    <xf numFmtId="3" fontId="6" fillId="0" borderId="51" xfId="0" applyNumberFormat="1" applyFont="1" applyBorder="1" applyAlignment="1">
      <alignment vertical="center"/>
    </xf>
    <xf numFmtId="180" fontId="6" fillId="0" borderId="51" xfId="0" applyNumberFormat="1" applyFont="1" applyFill="1" applyBorder="1" applyAlignment="1">
      <alignment horizontal="right" vertical="center"/>
    </xf>
    <xf numFmtId="3" fontId="44" fillId="34" borderId="0" xfId="0" applyNumberFormat="1" applyFont="1" applyFill="1" applyAlignment="1">
      <alignment vertical="center"/>
    </xf>
    <xf numFmtId="180" fontId="44" fillId="34" borderId="0" xfId="0" applyNumberFormat="1" applyFont="1" applyFill="1" applyAlignment="1">
      <alignment vertical="center"/>
    </xf>
    <xf numFmtId="0" fontId="6" fillId="34" borderId="0" xfId="0" applyFont="1" applyFill="1" applyAlignment="1">
      <alignment horizontal="center"/>
    </xf>
    <xf numFmtId="3" fontId="6" fillId="34" borderId="0" xfId="0" applyNumberFormat="1" applyFont="1" applyFill="1" applyAlignment="1">
      <alignment/>
    </xf>
    <xf numFmtId="180" fontId="6" fillId="34" borderId="0" xfId="0" applyNumberFormat="1" applyFont="1" applyFill="1" applyAlignment="1">
      <alignment/>
    </xf>
    <xf numFmtId="0" fontId="44" fillId="34" borderId="0" xfId="0" applyFont="1" applyFill="1" applyAlignment="1">
      <alignment horizontal="center"/>
    </xf>
    <xf numFmtId="0" fontId="6" fillId="34" borderId="0" xfId="0" applyFont="1" applyFill="1" applyAlignment="1">
      <alignment/>
    </xf>
    <xf numFmtId="0" fontId="44" fillId="0" borderId="19" xfId="0" applyFont="1" applyBorder="1" applyAlignment="1">
      <alignment/>
    </xf>
    <xf numFmtId="3" fontId="44" fillId="0" borderId="19" xfId="0" applyNumberFormat="1" applyFont="1" applyBorder="1" applyAlignment="1">
      <alignment/>
    </xf>
    <xf numFmtId="4" fontId="44" fillId="0" borderId="19" xfId="0" applyNumberFormat="1" applyFont="1" applyBorder="1" applyAlignment="1">
      <alignment/>
    </xf>
    <xf numFmtId="0" fontId="44" fillId="0" borderId="31" xfId="0" applyFont="1" applyBorder="1" applyAlignment="1">
      <alignment/>
    </xf>
    <xf numFmtId="3" fontId="44" fillId="0" borderId="31" xfId="0" applyNumberFormat="1" applyFont="1" applyBorder="1" applyAlignment="1">
      <alignment/>
    </xf>
    <xf numFmtId="3" fontId="44" fillId="0" borderId="61" xfId="0" applyNumberFormat="1" applyFont="1" applyBorder="1" applyAlignment="1">
      <alignment/>
    </xf>
    <xf numFmtId="4" fontId="6" fillId="0" borderId="34" xfId="0" applyNumberFormat="1" applyFont="1" applyFill="1" applyBorder="1" applyAlignment="1">
      <alignment horizontal="right" vertical="center"/>
    </xf>
    <xf numFmtId="3" fontId="6" fillId="0" borderId="51" xfId="0" applyNumberFormat="1" applyFont="1" applyBorder="1" applyAlignment="1">
      <alignment/>
    </xf>
    <xf numFmtId="0" fontId="44" fillId="0" borderId="23" xfId="0" applyFont="1" applyBorder="1" applyAlignment="1">
      <alignment/>
    </xf>
    <xf numFmtId="3" fontId="44" fillId="0" borderId="23" xfId="0" applyNumberFormat="1" applyFont="1" applyBorder="1" applyAlignment="1">
      <alignment/>
    </xf>
    <xf numFmtId="4" fontId="44" fillId="0" borderId="23" xfId="0" applyNumberFormat="1" applyFont="1" applyBorder="1" applyAlignment="1">
      <alignment/>
    </xf>
    <xf numFmtId="4" fontId="44" fillId="0" borderId="31" xfId="0" applyNumberFormat="1" applyFont="1" applyBorder="1" applyAlignment="1">
      <alignment/>
    </xf>
    <xf numFmtId="3" fontId="6" fillId="0" borderId="51" xfId="0" applyNumberFormat="1" applyFont="1" applyBorder="1" applyAlignment="1">
      <alignment/>
    </xf>
    <xf numFmtId="3" fontId="6" fillId="0" borderId="62" xfId="0" applyNumberFormat="1" applyFont="1" applyBorder="1" applyAlignment="1">
      <alignment/>
    </xf>
    <xf numFmtId="4" fontId="6" fillId="0" borderId="62" xfId="0" applyNumberFormat="1" applyFont="1" applyBorder="1" applyAlignment="1">
      <alignment/>
    </xf>
    <xf numFmtId="3" fontId="44" fillId="0" borderId="19" xfId="0" applyNumberFormat="1" applyFont="1" applyFill="1" applyBorder="1" applyAlignment="1">
      <alignment/>
    </xf>
    <xf numFmtId="4" fontId="44" fillId="0" borderId="19" xfId="0" applyNumberFormat="1" applyFont="1" applyFill="1" applyBorder="1" applyAlignment="1">
      <alignment/>
    </xf>
    <xf numFmtId="0" fontId="9" fillId="34" borderId="0" xfId="0" applyFont="1" applyFill="1" applyAlignment="1">
      <alignment/>
    </xf>
    <xf numFmtId="3" fontId="2" fillId="0" borderId="31" xfId="0" applyNumberFormat="1" applyFont="1" applyBorder="1" applyAlignment="1">
      <alignment horizontal="center" vertical="center" wrapText="1"/>
    </xf>
    <xf numFmtId="0" fontId="1" fillId="0" borderId="31" xfId="0" applyFont="1" applyBorder="1" applyAlignment="1">
      <alignment horizontal="center" vertical="center" wrapText="1"/>
    </xf>
    <xf numFmtId="3" fontId="0" fillId="0" borderId="19" xfId="0" applyNumberFormat="1" applyBorder="1" applyAlignment="1">
      <alignment/>
    </xf>
    <xf numFmtId="3" fontId="9" fillId="0" borderId="19" xfId="0" applyNumberFormat="1" applyFont="1" applyBorder="1" applyAlignment="1">
      <alignment/>
    </xf>
    <xf numFmtId="0" fontId="0" fillId="0" borderId="19" xfId="0" applyBorder="1" applyAlignment="1">
      <alignment horizontal="center"/>
    </xf>
    <xf numFmtId="0" fontId="0" fillId="0" borderId="19" xfId="0" applyBorder="1" applyAlignment="1">
      <alignment vertical="center"/>
    </xf>
    <xf numFmtId="0" fontId="0" fillId="0" borderId="19" xfId="0" applyBorder="1" applyAlignment="1">
      <alignment horizontal="center" wrapText="1"/>
    </xf>
    <xf numFmtId="0" fontId="0" fillId="0" borderId="19" xfId="0" applyBorder="1" applyAlignment="1">
      <alignment horizontal="center" vertical="center"/>
    </xf>
    <xf numFmtId="0" fontId="0" fillId="0" borderId="0" xfId="0" applyAlignment="1">
      <alignment horizontal="center" vertical="center"/>
    </xf>
    <xf numFmtId="4" fontId="0" fillId="0" borderId="19" xfId="0" applyNumberFormat="1" applyBorder="1" applyAlignment="1">
      <alignment vertical="center"/>
    </xf>
    <xf numFmtId="0" fontId="0" fillId="0" borderId="0" xfId="0" applyAlignment="1">
      <alignment vertical="center"/>
    </xf>
    <xf numFmtId="0" fontId="0" fillId="0" borderId="19" xfId="0" applyBorder="1" applyAlignment="1">
      <alignment horizontal="left" vertical="center"/>
    </xf>
    <xf numFmtId="0" fontId="0" fillId="0" borderId="63" xfId="0" applyBorder="1" applyAlignment="1">
      <alignment horizontal="center" vertical="center"/>
    </xf>
    <xf numFmtId="0" fontId="0" fillId="0" borderId="59"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4" fontId="0" fillId="0" borderId="59" xfId="0" applyNumberFormat="1" applyBorder="1" applyAlignment="1">
      <alignment vertical="center"/>
    </xf>
    <xf numFmtId="0" fontId="0" fillId="0" borderId="0" xfId="0" applyAlignment="1">
      <alignment horizontal="center"/>
    </xf>
    <xf numFmtId="3" fontId="5" fillId="0" borderId="19" xfId="0" applyNumberFormat="1" applyFont="1" applyBorder="1" applyAlignment="1">
      <alignment horizontal="center" vertical="center"/>
    </xf>
    <xf numFmtId="3" fontId="5" fillId="0" borderId="19" xfId="0" applyNumberFormat="1" applyFont="1" applyBorder="1" applyAlignment="1">
      <alignment/>
    </xf>
    <xf numFmtId="3" fontId="5" fillId="0" borderId="19" xfId="0" applyNumberFormat="1" applyFont="1" applyBorder="1" applyAlignment="1">
      <alignment horizontal="left" vertical="center"/>
    </xf>
    <xf numFmtId="3" fontId="5" fillId="0" borderId="19" xfId="0" applyNumberFormat="1" applyFont="1" applyBorder="1" applyAlignment="1">
      <alignment horizontal="left"/>
    </xf>
    <xf numFmtId="1" fontId="5" fillId="0" borderId="19" xfId="0" applyNumberFormat="1" applyFont="1" applyBorder="1" applyAlignment="1" applyProtection="1">
      <alignment/>
      <protection locked="0"/>
    </xf>
    <xf numFmtId="3" fontId="5" fillId="0" borderId="19" xfId="0" applyNumberFormat="1" applyFont="1" applyBorder="1" applyAlignment="1" applyProtection="1">
      <alignment/>
      <protection locked="0"/>
    </xf>
    <xf numFmtId="0" fontId="45" fillId="34" borderId="0" xfId="0" applyFont="1" applyFill="1" applyAlignment="1">
      <alignment/>
    </xf>
    <xf numFmtId="0" fontId="45" fillId="0" borderId="19" xfId="0" applyFont="1" applyFill="1" applyBorder="1" applyAlignment="1">
      <alignment/>
    </xf>
    <xf numFmtId="3" fontId="45" fillId="34" borderId="0" xfId="0" applyNumberFormat="1" applyFont="1" applyFill="1" applyBorder="1" applyAlignment="1">
      <alignment horizontal="center" vertical="center"/>
    </xf>
    <xf numFmtId="0" fontId="45" fillId="0" borderId="19" xfId="0" applyFont="1" applyBorder="1" applyAlignment="1">
      <alignment horizontal="center"/>
    </xf>
    <xf numFmtId="0" fontId="45" fillId="0" borderId="19" xfId="0" applyFont="1" applyFill="1" applyBorder="1" applyAlignment="1">
      <alignment horizontal="center"/>
    </xf>
    <xf numFmtId="0" fontId="45" fillId="0" borderId="19" xfId="0" applyFont="1" applyBorder="1" applyAlignment="1">
      <alignment/>
    </xf>
    <xf numFmtId="3" fontId="45" fillId="0" borderId="19" xfId="0" applyNumberFormat="1" applyFont="1" applyBorder="1" applyAlignment="1" applyProtection="1">
      <alignment/>
      <protection/>
    </xf>
    <xf numFmtId="3" fontId="45" fillId="34" borderId="0" xfId="0" applyNumberFormat="1" applyFont="1" applyFill="1" applyBorder="1" applyAlignment="1">
      <alignment/>
    </xf>
    <xf numFmtId="0" fontId="12" fillId="0" borderId="0" xfId="0" applyFont="1" applyFill="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43" fontId="17" fillId="0" borderId="0" xfId="62" applyFont="1" applyFill="1" applyAlignment="1">
      <alignment/>
    </xf>
    <xf numFmtId="3" fontId="12" fillId="0" borderId="0" xfId="0" applyNumberFormat="1" applyFont="1" applyFill="1" applyAlignment="1">
      <alignment/>
    </xf>
    <xf numFmtId="0" fontId="13" fillId="0" borderId="0" xfId="0" applyFont="1" applyFill="1" applyAlignment="1">
      <alignment horizontal="left" vertical="center" wrapText="1"/>
    </xf>
    <xf numFmtId="0" fontId="12" fillId="0" borderId="0" xfId="0" applyFont="1" applyFill="1" applyAlignment="1">
      <alignment horizontal="right"/>
    </xf>
    <xf numFmtId="0" fontId="16" fillId="0" borderId="0" xfId="0" applyFont="1" applyFill="1" applyAlignment="1">
      <alignment/>
    </xf>
    <xf numFmtId="3" fontId="12" fillId="0" borderId="0" xfId="0" applyNumberFormat="1" applyFont="1" applyFill="1" applyBorder="1" applyAlignment="1">
      <alignment/>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2" fillId="0" borderId="0" xfId="0" applyFont="1" applyFill="1" applyAlignment="1">
      <alignment/>
    </xf>
    <xf numFmtId="0" fontId="13"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protection locked="0"/>
    </xf>
    <xf numFmtId="0" fontId="13" fillId="0" borderId="0" xfId="0" applyFont="1" applyFill="1" applyBorder="1" applyAlignment="1" applyProtection="1">
      <alignment horizontal="left" vertical="center" wrapText="1"/>
      <protection/>
    </xf>
    <xf numFmtId="0" fontId="12" fillId="0" borderId="0" xfId="0" applyFont="1" applyFill="1" applyBorder="1" applyAlignment="1">
      <alignment horizontal="left" vertical="center" wrapText="1"/>
    </xf>
    <xf numFmtId="49" fontId="12" fillId="0" borderId="0" xfId="0" applyNumberFormat="1" applyFont="1" applyFill="1" applyAlignment="1">
      <alignment/>
    </xf>
    <xf numFmtId="3" fontId="17" fillId="0" borderId="0" xfId="0" applyNumberFormat="1" applyFont="1" applyFill="1" applyBorder="1" applyAlignment="1">
      <alignment/>
    </xf>
    <xf numFmtId="3" fontId="20" fillId="0" borderId="0" xfId="0" applyNumberFormat="1" applyFont="1" applyFill="1" applyAlignment="1">
      <alignment horizontal="center"/>
    </xf>
    <xf numFmtId="0" fontId="21" fillId="0" borderId="0" xfId="0" applyFont="1" applyFill="1" applyBorder="1" applyAlignment="1" applyProtection="1">
      <alignment horizontal="left"/>
      <protection locked="0"/>
    </xf>
    <xf numFmtId="43" fontId="22" fillId="0" borderId="0" xfId="62" applyFont="1" applyFill="1" applyBorder="1" applyAlignment="1" applyProtection="1">
      <alignment horizontal="left"/>
      <protection locked="0"/>
    </xf>
    <xf numFmtId="0" fontId="22" fillId="0" borderId="0" xfId="0" applyFont="1" applyFill="1" applyBorder="1" applyAlignment="1">
      <alignment horizontal="left"/>
    </xf>
    <xf numFmtId="0" fontId="17" fillId="0" borderId="0" xfId="0" applyFont="1" applyFill="1" applyBorder="1" applyAlignment="1">
      <alignment horizontal="left"/>
    </xf>
    <xf numFmtId="3" fontId="17" fillId="0" borderId="0" xfId="0" applyNumberFormat="1" applyFont="1" applyFill="1" applyAlignment="1">
      <alignment/>
    </xf>
    <xf numFmtId="0" fontId="2" fillId="0" borderId="0" xfId="0" applyFont="1" applyFill="1" applyAlignment="1">
      <alignment vertical="center" wrapText="1"/>
    </xf>
    <xf numFmtId="0" fontId="1" fillId="0" borderId="0" xfId="0" applyFont="1" applyFill="1" applyBorder="1" applyAlignment="1" applyProtection="1">
      <alignment vertical="center"/>
      <protection/>
    </xf>
    <xf numFmtId="0" fontId="12" fillId="36" borderId="19" xfId="0" applyFont="1" applyFill="1" applyBorder="1" applyAlignment="1" applyProtection="1">
      <alignment horizontal="center" vertical="center" wrapText="1"/>
      <protection locked="0"/>
    </xf>
    <xf numFmtId="0" fontId="13" fillId="36" borderId="19" xfId="0" applyFont="1" applyFill="1" applyBorder="1" applyAlignment="1" applyProtection="1">
      <alignment horizontal="center" vertical="center" wrapText="1"/>
      <protection locked="0"/>
    </xf>
    <xf numFmtId="0" fontId="12" fillId="0" borderId="0" xfId="0" applyFont="1" applyFill="1" applyAlignment="1">
      <alignment wrapText="1"/>
    </xf>
    <xf numFmtId="0" fontId="12" fillId="36" borderId="19" xfId="0" applyFont="1" applyFill="1" applyBorder="1" applyAlignment="1" applyProtection="1">
      <alignment vertical="center"/>
      <protection locked="0"/>
    </xf>
    <xf numFmtId="0" fontId="0" fillId="36" borderId="19" xfId="0" applyFill="1" applyBorder="1" applyAlignment="1" applyProtection="1">
      <alignment/>
      <protection locked="0"/>
    </xf>
    <xf numFmtId="0" fontId="9" fillId="36" borderId="19" xfId="0" applyFont="1" applyFill="1" applyBorder="1" applyAlignment="1" applyProtection="1">
      <alignment/>
      <protection locked="0"/>
    </xf>
    <xf numFmtId="0" fontId="13" fillId="36" borderId="19" xfId="0" applyFont="1" applyFill="1" applyBorder="1" applyAlignment="1" applyProtection="1">
      <alignment vertical="center"/>
      <protection locked="0"/>
    </xf>
    <xf numFmtId="0" fontId="20" fillId="36" borderId="19" xfId="0" applyFont="1" applyFill="1" applyBorder="1" applyAlignment="1" applyProtection="1">
      <alignment horizontal="center" vertical="center"/>
      <protection locked="0"/>
    </xf>
    <xf numFmtId="49" fontId="12" fillId="0" borderId="0" xfId="0" applyNumberFormat="1" applyFont="1" applyFill="1" applyAlignment="1">
      <alignment horizontal="left" vertical="center" wrapText="1"/>
    </xf>
    <xf numFmtId="49" fontId="12" fillId="0" borderId="0" xfId="0" applyNumberFormat="1" applyFont="1" applyFill="1" applyAlignment="1">
      <alignment horizontal="center" vertical="center"/>
    </xf>
    <xf numFmtId="49" fontId="13" fillId="0" borderId="0" xfId="0" applyNumberFormat="1" applyFont="1" applyFill="1" applyAlignment="1">
      <alignment horizontal="left" vertical="center" wrapText="1"/>
    </xf>
    <xf numFmtId="0" fontId="12" fillId="0" borderId="0" xfId="0" applyFont="1" applyFill="1" applyAlignment="1">
      <alignment horizontal="center" vertical="center"/>
    </xf>
    <xf numFmtId="49" fontId="12" fillId="0" borderId="0" xfId="0" applyNumberFormat="1" applyFont="1" applyFill="1" applyAlignment="1">
      <alignment horizontal="left" vertical="center"/>
    </xf>
    <xf numFmtId="49" fontId="13"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49" fontId="13" fillId="0" borderId="0" xfId="0" applyNumberFormat="1" applyFont="1" applyFill="1" applyBorder="1" applyAlignment="1">
      <alignment horizontal="left"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Continuous" vertical="center" wrapText="1"/>
    </xf>
    <xf numFmtId="0" fontId="9" fillId="0" borderId="0" xfId="0" applyFont="1" applyFill="1" applyBorder="1" applyAlignment="1" applyProtection="1">
      <alignment horizontal="right"/>
      <protection/>
    </xf>
    <xf numFmtId="3" fontId="9" fillId="0" borderId="0" xfId="0" applyNumberFormat="1" applyFont="1" applyFill="1" applyAlignment="1">
      <alignment/>
    </xf>
    <xf numFmtId="0" fontId="0" fillId="0" borderId="0" xfId="0" applyFill="1" applyBorder="1" applyAlignment="1" applyProtection="1">
      <alignment/>
      <protection/>
    </xf>
    <xf numFmtId="0" fontId="13" fillId="36" borderId="19" xfId="0" applyFont="1" applyFill="1" applyBorder="1" applyAlignment="1" applyProtection="1" quotePrefix="1">
      <alignment horizontal="center" vertical="center" wrapText="1"/>
      <protection locked="0"/>
    </xf>
    <xf numFmtId="0" fontId="12" fillId="36" borderId="19" xfId="0" applyFont="1" applyFill="1" applyBorder="1" applyAlignment="1" applyProtection="1" quotePrefix="1">
      <alignment horizontal="center" vertical="center" wrapText="1"/>
      <protection locked="0"/>
    </xf>
    <xf numFmtId="0" fontId="12" fillId="36" borderId="19" xfId="0" applyFont="1" applyFill="1" applyBorder="1" applyAlignment="1" applyProtection="1" quotePrefix="1">
      <alignment vertical="center"/>
      <protection locked="0"/>
    </xf>
    <xf numFmtId="3" fontId="9" fillId="0" borderId="24" xfId="0" applyNumberFormat="1" applyFont="1" applyFill="1" applyBorder="1" applyAlignment="1" applyProtection="1">
      <alignment horizontal="center"/>
      <protection locked="0"/>
    </xf>
    <xf numFmtId="3" fontId="0" fillId="36" borderId="19" xfId="0" applyNumberFormat="1" applyFill="1" applyBorder="1" applyAlignment="1" applyProtection="1">
      <alignment/>
      <protection locked="0"/>
    </xf>
    <xf numFmtId="3" fontId="0" fillId="0" borderId="19" xfId="0" applyNumberFormat="1" applyFill="1" applyBorder="1" applyAlignment="1" applyProtection="1">
      <alignment vertical="center"/>
      <protection locked="0"/>
    </xf>
    <xf numFmtId="3" fontId="12" fillId="0" borderId="0" xfId="0" applyNumberFormat="1" applyFont="1" applyFill="1" applyAlignment="1">
      <alignment horizontal="right"/>
    </xf>
    <xf numFmtId="0" fontId="13" fillId="0" borderId="0" xfId="0" applyFont="1" applyFill="1" applyBorder="1" applyAlignment="1">
      <alignment horizontal="right"/>
    </xf>
    <xf numFmtId="3" fontId="12" fillId="0" borderId="0" xfId="0" applyNumberFormat="1" applyFont="1" applyFill="1" applyAlignment="1">
      <alignment/>
    </xf>
    <xf numFmtId="3" fontId="17" fillId="0" borderId="0" xfId="0" applyNumberFormat="1" applyFont="1" applyFill="1" applyBorder="1" applyAlignment="1">
      <alignment/>
    </xf>
    <xf numFmtId="0" fontId="13" fillId="0" borderId="0" xfId="0" applyFont="1" applyFill="1" applyAlignment="1">
      <alignment horizontal="left"/>
    </xf>
    <xf numFmtId="0" fontId="13" fillId="0" borderId="0" xfId="0" applyFont="1" applyFill="1" applyBorder="1" applyAlignment="1" applyProtection="1">
      <alignment horizontal="right"/>
      <protection/>
    </xf>
    <xf numFmtId="0" fontId="13" fillId="0" borderId="0" xfId="0" applyFont="1" applyFill="1" applyAlignment="1" applyProtection="1">
      <alignment/>
      <protection/>
    </xf>
    <xf numFmtId="0" fontId="13" fillId="0" borderId="0" xfId="0" applyFont="1" applyFill="1" applyBorder="1" applyAlignment="1">
      <alignment/>
    </xf>
    <xf numFmtId="0" fontId="13" fillId="0" borderId="0" xfId="0" applyFont="1" applyFill="1" applyBorder="1" applyAlignment="1">
      <alignment horizontal="justify"/>
    </xf>
    <xf numFmtId="0" fontId="12" fillId="0" borderId="0" xfId="0" applyNumberFormat="1" applyFont="1" applyFill="1" applyBorder="1" applyAlignment="1" applyProtection="1">
      <alignment/>
      <protection/>
    </xf>
    <xf numFmtId="0" fontId="13" fillId="0" borderId="0" xfId="0" applyFont="1" applyFill="1" applyBorder="1" applyAlignment="1" applyProtection="1">
      <alignment/>
      <protection/>
    </xf>
    <xf numFmtId="0" fontId="13" fillId="0" borderId="0" xfId="0" applyFont="1" applyFill="1" applyBorder="1" applyAlignment="1">
      <alignment horizontal="left"/>
    </xf>
    <xf numFmtId="3" fontId="12" fillId="0" borderId="0" xfId="0" applyNumberFormat="1" applyFont="1" applyFill="1" applyBorder="1" applyAlignment="1">
      <alignment horizontal="left"/>
    </xf>
    <xf numFmtId="3" fontId="12" fillId="0" borderId="0" xfId="0" applyNumberFormat="1" applyFont="1" applyFill="1" applyBorder="1" applyAlignment="1">
      <alignment/>
    </xf>
    <xf numFmtId="0" fontId="12" fillId="0" borderId="0" xfId="0" applyFont="1" applyFill="1" applyBorder="1" applyAlignment="1">
      <alignment horizontal="right"/>
    </xf>
    <xf numFmtId="0" fontId="12" fillId="0" borderId="0" xfId="0" applyFont="1" applyFill="1" applyBorder="1" applyAlignment="1">
      <alignment horizontal="left"/>
    </xf>
    <xf numFmtId="0" fontId="25" fillId="0" borderId="0" xfId="0" applyFont="1" applyFill="1" applyAlignment="1">
      <alignment horizontal="center"/>
    </xf>
    <xf numFmtId="3" fontId="13" fillId="0" borderId="0" xfId="0" applyNumberFormat="1" applyFont="1" applyFill="1" applyAlignment="1">
      <alignment horizontal="center"/>
    </xf>
    <xf numFmtId="3" fontId="25" fillId="0" borderId="0" xfId="0" applyNumberFormat="1" applyFont="1" applyFill="1" applyAlignment="1">
      <alignment horizontal="center"/>
    </xf>
    <xf numFmtId="0" fontId="13" fillId="0" borderId="0" xfId="0" applyFont="1" applyFill="1" applyAlignment="1" applyProtection="1">
      <alignment horizontal="center"/>
      <protection locked="0"/>
    </xf>
    <xf numFmtId="3" fontId="12" fillId="0" borderId="0" xfId="0" applyNumberFormat="1" applyFont="1" applyFill="1" applyAlignment="1">
      <alignment horizontal="justify"/>
    </xf>
    <xf numFmtId="0" fontId="12" fillId="0" borderId="0" xfId="0" applyFont="1" applyFill="1" applyBorder="1" applyAlignment="1">
      <alignment horizontal="center"/>
    </xf>
    <xf numFmtId="3" fontId="12" fillId="0" borderId="0" xfId="0" applyNumberFormat="1" applyFont="1" applyFill="1" applyAlignment="1">
      <alignment horizontal="centerContinuous"/>
    </xf>
    <xf numFmtId="0" fontId="12" fillId="0" borderId="17" xfId="0" applyFont="1" applyFill="1" applyBorder="1" applyAlignment="1">
      <alignment horizontal="left"/>
    </xf>
    <xf numFmtId="0" fontId="12" fillId="0" borderId="17" xfId="0" applyFont="1" applyFill="1" applyBorder="1" applyAlignment="1">
      <alignment/>
    </xf>
    <xf numFmtId="3" fontId="12" fillId="0" borderId="17" xfId="0" applyNumberFormat="1" applyFont="1" applyFill="1" applyBorder="1" applyAlignment="1">
      <alignment horizontal="center"/>
    </xf>
    <xf numFmtId="3" fontId="26" fillId="0" borderId="0" xfId="0" applyNumberFormat="1" applyFont="1" applyFill="1" applyBorder="1" applyAlignment="1">
      <alignment horizontal="right" shrinkToFit="1"/>
    </xf>
    <xf numFmtId="3" fontId="26" fillId="0" borderId="0" xfId="0" applyNumberFormat="1" applyFont="1" applyFill="1" applyAlignment="1">
      <alignment/>
    </xf>
    <xf numFmtId="3" fontId="12" fillId="0" borderId="0" xfId="0" applyNumberFormat="1" applyFont="1" applyBorder="1" applyAlignment="1" applyProtection="1">
      <alignment/>
      <protection locked="0"/>
    </xf>
    <xf numFmtId="3" fontId="12" fillId="0" borderId="0" xfId="0" applyNumberFormat="1" applyFont="1" applyBorder="1" applyAlignment="1" applyProtection="1">
      <alignment horizontal="center" vertical="center"/>
      <protection locked="0"/>
    </xf>
    <xf numFmtId="0" fontId="12" fillId="36" borderId="19" xfId="0" applyFont="1" applyFill="1" applyBorder="1" applyAlignment="1" applyProtection="1">
      <alignment/>
      <protection locked="0"/>
    </xf>
    <xf numFmtId="0" fontId="26" fillId="36" borderId="19" xfId="0" applyFont="1" applyFill="1" applyBorder="1" applyAlignment="1" applyProtection="1">
      <alignment horizontal="left" vertical="center" wrapText="1"/>
      <protection locked="0"/>
    </xf>
    <xf numFmtId="49" fontId="17" fillId="0" borderId="0" xfId="0" applyNumberFormat="1" applyFont="1" applyFill="1" applyBorder="1" applyAlignment="1">
      <alignment/>
    </xf>
    <xf numFmtId="0" fontId="17" fillId="0" borderId="0" xfId="0" applyFont="1" applyFill="1" applyBorder="1" applyAlignment="1">
      <alignment/>
    </xf>
    <xf numFmtId="49" fontId="29" fillId="0" borderId="0" xfId="0" applyNumberFormat="1" applyFont="1" applyFill="1" applyBorder="1" applyAlignment="1">
      <alignment horizontal="center" vertical="center"/>
    </xf>
    <xf numFmtId="3" fontId="17" fillId="0" borderId="0" xfId="0" applyNumberFormat="1" applyFont="1" applyFill="1" applyBorder="1" applyAlignment="1">
      <alignment horizontal="center"/>
    </xf>
    <xf numFmtId="171" fontId="17" fillId="0" borderId="0" xfId="64" applyFont="1" applyFill="1" applyBorder="1" applyAlignment="1">
      <alignment/>
    </xf>
    <xf numFmtId="0" fontId="29" fillId="0" borderId="0" xfId="0" applyFont="1" applyFill="1" applyBorder="1" applyAlignment="1">
      <alignment horizontal="left"/>
    </xf>
    <xf numFmtId="0" fontId="13" fillId="0" borderId="0" xfId="0" applyFont="1" applyFill="1" applyAlignment="1">
      <alignment horizontal="left" vertical="center"/>
    </xf>
    <xf numFmtId="0" fontId="17" fillId="0" borderId="0" xfId="0" applyFont="1" applyFill="1" applyBorder="1" applyAlignment="1" applyProtection="1">
      <alignment horizontal="left"/>
      <protection locked="0"/>
    </xf>
    <xf numFmtId="0" fontId="17" fillId="0" borderId="0" xfId="0" applyFont="1" applyFill="1" applyBorder="1" applyAlignment="1" applyProtection="1">
      <alignment/>
      <protection locked="0"/>
    </xf>
    <xf numFmtId="171" fontId="17" fillId="0" borderId="0" xfId="64" applyFont="1" applyFill="1" applyBorder="1" applyAlignment="1" applyProtection="1">
      <alignment/>
      <protection locked="0"/>
    </xf>
    <xf numFmtId="171" fontId="17" fillId="0" borderId="0" xfId="64" applyFont="1" applyFill="1" applyAlignment="1" applyProtection="1">
      <alignment/>
      <protection locked="0"/>
    </xf>
    <xf numFmtId="0" fontId="17" fillId="0" borderId="0" xfId="0" applyFont="1" applyFill="1" applyAlignment="1" applyProtection="1">
      <alignment/>
      <protection locked="0"/>
    </xf>
    <xf numFmtId="171" fontId="29" fillId="0" borderId="0" xfId="64" applyFont="1" applyFill="1" applyAlignment="1" applyProtection="1">
      <alignment horizontal="left"/>
      <protection locked="0"/>
    </xf>
    <xf numFmtId="49" fontId="17" fillId="0" borderId="0" xfId="0" applyNumberFormat="1" applyFont="1" applyFill="1" applyAlignment="1" applyProtection="1">
      <alignment/>
      <protection locked="0"/>
    </xf>
    <xf numFmtId="0" fontId="17" fillId="0" borderId="0" xfId="0" applyFont="1" applyFill="1" applyAlignment="1" applyProtection="1">
      <alignment/>
      <protection locked="0"/>
    </xf>
    <xf numFmtId="49" fontId="29" fillId="0" borderId="0" xfId="0" applyNumberFormat="1" applyFont="1" applyFill="1" applyAlignment="1" applyProtection="1">
      <alignment horizontal="center" vertical="center"/>
      <protection locked="0"/>
    </xf>
    <xf numFmtId="3" fontId="17" fillId="0" borderId="0" xfId="0" applyNumberFormat="1" applyFont="1" applyFill="1" applyAlignment="1" applyProtection="1">
      <alignment horizontal="center"/>
      <protection locked="0"/>
    </xf>
    <xf numFmtId="171" fontId="17" fillId="0" borderId="0" xfId="64" applyFont="1" applyFill="1" applyAlignment="1" applyProtection="1">
      <alignment/>
      <protection locked="0"/>
    </xf>
    <xf numFmtId="171" fontId="17" fillId="0" borderId="0" xfId="64" applyFont="1" applyFill="1" applyAlignment="1" applyProtection="1">
      <alignment horizontal="left"/>
      <protection locked="0"/>
    </xf>
    <xf numFmtId="49" fontId="32" fillId="0" borderId="0" xfId="0" applyNumberFormat="1" applyFont="1" applyFill="1" applyBorder="1" applyAlignment="1" applyProtection="1">
      <alignment horizontal="right"/>
      <protection locked="0"/>
    </xf>
    <xf numFmtId="49" fontId="32" fillId="0" borderId="0" xfId="0" applyNumberFormat="1" applyFont="1" applyFill="1" applyBorder="1" applyAlignment="1" applyProtection="1">
      <alignment horizontal="left"/>
      <protection locked="0"/>
    </xf>
    <xf numFmtId="49" fontId="32" fillId="0" borderId="0" xfId="0" applyNumberFormat="1" applyFont="1" applyFill="1" applyBorder="1" applyAlignment="1" applyProtection="1">
      <alignment horizontal="center"/>
      <protection locked="0"/>
    </xf>
    <xf numFmtId="49" fontId="25" fillId="0" borderId="0" xfId="0" applyNumberFormat="1" applyFont="1" applyFill="1" applyBorder="1" applyAlignment="1" applyProtection="1">
      <alignment horizontal="center"/>
      <protection locked="0"/>
    </xf>
    <xf numFmtId="0" fontId="12" fillId="0" borderId="0" xfId="0" applyFont="1" applyAlignment="1">
      <alignment vertical="center"/>
    </xf>
    <xf numFmtId="0" fontId="21" fillId="0" borderId="0" xfId="0" applyFont="1" applyFill="1" applyBorder="1" applyAlignment="1">
      <alignment horizontal="center"/>
    </xf>
    <xf numFmtId="3" fontId="12" fillId="0" borderId="0" xfId="0" applyNumberFormat="1" applyFont="1" applyFill="1" applyBorder="1" applyAlignment="1" applyProtection="1">
      <alignment/>
      <protection locked="0"/>
    </xf>
    <xf numFmtId="0" fontId="33" fillId="0" borderId="0" xfId="0" applyFont="1" applyFill="1" applyAlignment="1">
      <alignment horizontal="left" vertical="center" wrapText="1"/>
    </xf>
    <xf numFmtId="0" fontId="17" fillId="0" borderId="0" xfId="0" applyFont="1" applyFill="1" applyBorder="1" applyAlignment="1">
      <alignment horizontal="left" vertical="center" wrapText="1"/>
    </xf>
    <xf numFmtId="3" fontId="12" fillId="0" borderId="0" xfId="0" applyNumberFormat="1" applyFont="1" applyFill="1" applyAlignment="1">
      <alignment horizontal="centerContinuous" vertical="center"/>
    </xf>
    <xf numFmtId="0" fontId="17" fillId="0" borderId="0" xfId="0" applyFont="1" applyFill="1" applyAlignment="1">
      <alignment horizontal="left" vertical="center" wrapText="1"/>
    </xf>
    <xf numFmtId="0" fontId="17" fillId="0" borderId="0" xfId="0" applyFont="1" applyFill="1" applyAlignment="1">
      <alignment horizontal="center" vertical="center"/>
    </xf>
    <xf numFmtId="3" fontId="12" fillId="0" borderId="0" xfId="65" applyNumberFormat="1" applyFont="1" applyFill="1" applyAlignment="1">
      <alignment horizontal="center"/>
    </xf>
    <xf numFmtId="3" fontId="28" fillId="0" borderId="0" xfId="0" applyNumberFormat="1" applyFont="1" applyFill="1" applyAlignment="1">
      <alignment horizontal="center"/>
    </xf>
    <xf numFmtId="0" fontId="13" fillId="36" borderId="19" xfId="0" applyNumberFormat="1" applyFont="1" applyFill="1" applyBorder="1" applyAlignment="1" applyProtection="1">
      <alignment horizontal="left" vertical="center" wrapText="1"/>
      <protection locked="0"/>
    </xf>
    <xf numFmtId="3" fontId="12" fillId="0" borderId="0" xfId="0" applyNumberFormat="1" applyFont="1" applyFill="1" applyBorder="1" applyAlignment="1" applyProtection="1">
      <alignment horizontal="center" vertical="center" wrapText="1"/>
      <protection locked="0"/>
    </xf>
    <xf numFmtId="3" fontId="12" fillId="0" borderId="0" xfId="0" applyNumberFormat="1" applyFont="1" applyFill="1" applyAlignment="1">
      <alignment horizontal="center"/>
    </xf>
    <xf numFmtId="0" fontId="13" fillId="0" borderId="0" xfId="0" applyFont="1" applyFill="1" applyAlignment="1">
      <alignment wrapText="1"/>
    </xf>
    <xf numFmtId="0" fontId="12" fillId="0" borderId="0" xfId="0" applyNumberFormat="1" applyFont="1" applyFill="1" applyBorder="1" applyAlignment="1" applyProtection="1">
      <alignment horizont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3" fontId="12" fillId="0" borderId="0" xfId="0" applyNumberFormat="1" applyFont="1" applyFill="1" applyBorder="1" applyAlignment="1">
      <alignment horizontal="center"/>
    </xf>
    <xf numFmtId="0" fontId="33" fillId="0" borderId="0" xfId="0" applyFont="1" applyFill="1" applyAlignment="1">
      <alignment wrapText="1"/>
    </xf>
    <xf numFmtId="0" fontId="12" fillId="0" borderId="0" xfId="0" applyFont="1" applyFill="1" applyAlignment="1">
      <alignment horizontal="centerContinuous" vertical="center"/>
    </xf>
    <xf numFmtId="3" fontId="12" fillId="0" borderId="0" xfId="0" applyNumberFormat="1" applyFont="1" applyFill="1" applyAlignment="1">
      <alignment horizontal="center" vertical="center"/>
    </xf>
    <xf numFmtId="0" fontId="12" fillId="0" borderId="0" xfId="0" applyFont="1" applyFill="1" applyAlignment="1">
      <alignment horizontal="centerContinuous"/>
    </xf>
    <xf numFmtId="0" fontId="17" fillId="0" borderId="0" xfId="0" applyFont="1" applyFill="1" applyAlignment="1">
      <alignment horizontal="centerContinuous"/>
    </xf>
    <xf numFmtId="3" fontId="12" fillId="0" borderId="0" xfId="64" applyNumberFormat="1" applyFont="1" applyFill="1" applyAlignment="1">
      <alignment horizontal="center"/>
    </xf>
    <xf numFmtId="0" fontId="13" fillId="36" borderId="19" xfId="0" applyFont="1" applyFill="1" applyBorder="1" applyAlignment="1" applyProtection="1">
      <alignment horizontal="left" vertical="center"/>
      <protection locked="0"/>
    </xf>
    <xf numFmtId="0" fontId="12" fillId="36" borderId="19" xfId="0" applyFont="1" applyFill="1" applyBorder="1" applyAlignment="1" applyProtection="1">
      <alignment horizontal="left" vertical="center"/>
      <protection locked="0"/>
    </xf>
    <xf numFmtId="0" fontId="12" fillId="36" borderId="19" xfId="0" applyFont="1" applyFill="1" applyBorder="1" applyAlignment="1" applyProtection="1">
      <alignment/>
      <protection locked="0"/>
    </xf>
    <xf numFmtId="0" fontId="12" fillId="36" borderId="19" xfId="0" applyFont="1" applyFill="1" applyBorder="1" applyAlignment="1" applyProtection="1">
      <alignment wrapText="1"/>
      <protection locked="0"/>
    </xf>
    <xf numFmtId="0" fontId="40" fillId="0" borderId="0" xfId="0" applyFont="1" applyFill="1" applyBorder="1" applyAlignment="1">
      <alignment/>
    </xf>
    <xf numFmtId="0" fontId="40" fillId="0" borderId="0" xfId="0" applyFont="1" applyFill="1" applyAlignment="1">
      <alignment/>
    </xf>
    <xf numFmtId="0" fontId="41" fillId="0" borderId="0" xfId="0" applyFont="1" applyFill="1" applyAlignment="1">
      <alignment/>
    </xf>
    <xf numFmtId="0" fontId="25" fillId="0" borderId="0" xfId="0" applyFont="1" applyFill="1" applyAlignment="1">
      <alignment horizontal="centerContinuous"/>
    </xf>
    <xf numFmtId="0" fontId="25" fillId="0" borderId="0" xfId="0" applyFont="1" applyFill="1" applyAlignment="1">
      <alignment horizontal="center" vertical="center"/>
    </xf>
    <xf numFmtId="0" fontId="25" fillId="0" borderId="0" xfId="0" applyFont="1" applyFill="1" applyAlignment="1" quotePrefix="1">
      <alignment horizontal="center" vertical="center"/>
    </xf>
    <xf numFmtId="0" fontId="21" fillId="0" borderId="0" xfId="0" applyFont="1" applyFill="1" applyAlignment="1" quotePrefix="1">
      <alignment horizontal="center"/>
    </xf>
    <xf numFmtId="0" fontId="21"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protection locked="0"/>
    </xf>
    <xf numFmtId="0" fontId="12" fillId="0" borderId="0" xfId="0" applyFont="1" applyFill="1" applyAlignment="1" quotePrefix="1">
      <alignment horizontal="left"/>
    </xf>
    <xf numFmtId="0" fontId="13" fillId="0" borderId="0" xfId="0" applyFont="1" applyFill="1" applyBorder="1" applyAlignment="1" applyProtection="1">
      <alignment horizontal="center" vertical="center"/>
      <protection locked="0"/>
    </xf>
    <xf numFmtId="0" fontId="9" fillId="0" borderId="0" xfId="0" applyFont="1" applyFill="1" applyAlignment="1">
      <alignment/>
    </xf>
    <xf numFmtId="0" fontId="12" fillId="0" borderId="0" xfId="0" applyFont="1" applyFill="1" applyBorder="1" applyAlignment="1" applyProtection="1">
      <alignment horizontal="left"/>
      <protection locked="0"/>
    </xf>
    <xf numFmtId="3" fontId="12" fillId="36" borderId="19" xfId="0" applyNumberFormat="1" applyFont="1" applyFill="1" applyBorder="1" applyAlignment="1" applyProtection="1">
      <alignment horizontal="center" vertical="center"/>
      <protection locked="0"/>
    </xf>
    <xf numFmtId="3" fontId="12" fillId="36" borderId="19" xfId="0" applyNumberFormat="1" applyFont="1" applyFill="1" applyBorder="1" applyAlignment="1" applyProtection="1" quotePrefix="1">
      <alignment horizontal="center" vertical="center"/>
      <protection locked="0"/>
    </xf>
    <xf numFmtId="0" fontId="12" fillId="36" borderId="19" xfId="0" applyNumberFormat="1" applyFont="1" applyFill="1" applyBorder="1" applyAlignment="1" applyProtection="1">
      <alignment vertical="center"/>
      <protection locked="0"/>
    </xf>
    <xf numFmtId="0" fontId="12" fillId="36" borderId="19" xfId="0" applyNumberFormat="1" applyFont="1" applyFill="1" applyBorder="1" applyAlignment="1" applyProtection="1" quotePrefix="1">
      <alignment vertical="center"/>
      <protection locked="0"/>
    </xf>
    <xf numFmtId="0" fontId="13" fillId="36" borderId="19" xfId="0" applyNumberFormat="1" applyFont="1" applyFill="1" applyBorder="1" applyAlignment="1" applyProtection="1">
      <alignment horizontal="left" vertical="center"/>
      <protection locked="0"/>
    </xf>
    <xf numFmtId="0" fontId="13" fillId="36" borderId="19" xfId="0" applyNumberFormat="1" applyFont="1" applyFill="1" applyBorder="1" applyAlignment="1" applyProtection="1" quotePrefix="1">
      <alignment vertical="center"/>
      <protection locked="0"/>
    </xf>
    <xf numFmtId="0" fontId="12" fillId="36" borderId="19" xfId="0" applyNumberFormat="1" applyFont="1" applyFill="1" applyBorder="1" applyAlignment="1" applyProtection="1">
      <alignment horizontal="right" vertical="center"/>
      <protection locked="0"/>
    </xf>
    <xf numFmtId="0" fontId="13" fillId="0" borderId="0" xfId="0" applyFont="1" applyFill="1" applyAlignment="1">
      <alignment horizontal="right" vertical="center" wrapText="1"/>
    </xf>
    <xf numFmtId="0" fontId="46" fillId="37" borderId="64" xfId="0" applyFont="1" applyFill="1" applyBorder="1" applyAlignment="1">
      <alignment horizontal="center"/>
    </xf>
    <xf numFmtId="3" fontId="46" fillId="37" borderId="64" xfId="0" applyNumberFormat="1" applyFont="1" applyFill="1" applyBorder="1" applyAlignment="1">
      <alignment horizontal="center" vertical="center"/>
    </xf>
    <xf numFmtId="0" fontId="13" fillId="0" borderId="0" xfId="0" applyFont="1" applyFill="1" applyAlignment="1">
      <alignment wrapText="1"/>
    </xf>
    <xf numFmtId="180" fontId="6" fillId="0" borderId="51" xfId="0" applyNumberFormat="1" applyFont="1" applyBorder="1" applyAlignment="1">
      <alignment/>
    </xf>
    <xf numFmtId="180" fontId="6" fillId="0" borderId="51" xfId="0" applyNumberFormat="1" applyFont="1" applyBorder="1" applyAlignment="1">
      <alignment/>
    </xf>
    <xf numFmtId="180" fontId="0" fillId="0" borderId="19" xfId="0" applyNumberFormat="1" applyBorder="1" applyAlignment="1">
      <alignment/>
    </xf>
    <xf numFmtId="0" fontId="9" fillId="0" borderId="0" xfId="0" applyFont="1" applyAlignment="1">
      <alignment/>
    </xf>
    <xf numFmtId="0" fontId="11" fillId="37" borderId="64" xfId="0" applyFont="1" applyFill="1" applyBorder="1" applyAlignment="1">
      <alignment horizontal="center" vertical="center"/>
    </xf>
    <xf numFmtId="1" fontId="5" fillId="0" borderId="19" xfId="0" applyNumberFormat="1" applyFont="1" applyBorder="1" applyAlignment="1" applyProtection="1">
      <alignment wrapText="1"/>
      <protection locked="0"/>
    </xf>
    <xf numFmtId="3" fontId="5" fillId="0" borderId="0" xfId="0" applyNumberFormat="1" applyFont="1" applyAlignment="1">
      <alignment/>
    </xf>
    <xf numFmtId="180" fontId="2" fillId="35" borderId="11" xfId="0" applyNumberFormat="1" applyFont="1" applyFill="1" applyBorder="1" applyAlignment="1">
      <alignment horizontal="right" vertical="center"/>
    </xf>
    <xf numFmtId="180" fontId="2" fillId="35" borderId="65" xfId="0" applyNumberFormat="1" applyFont="1" applyFill="1" applyBorder="1" applyAlignment="1">
      <alignment horizontal="right" vertical="center"/>
    </xf>
    <xf numFmtId="180" fontId="2" fillId="35" borderId="65" xfId="0" applyNumberFormat="1" applyFont="1" applyFill="1" applyBorder="1" applyAlignment="1" applyProtection="1">
      <alignment horizontal="right" vertical="center"/>
      <protection locked="0"/>
    </xf>
    <xf numFmtId="180" fontId="2" fillId="35" borderId="26" xfId="0" applyNumberFormat="1" applyFont="1" applyFill="1" applyBorder="1" applyAlignment="1">
      <alignment horizontal="right" vertical="center"/>
    </xf>
    <xf numFmtId="180" fontId="2" fillId="35" borderId="13" xfId="0" applyNumberFormat="1" applyFont="1" applyFill="1" applyBorder="1" applyAlignment="1">
      <alignment horizontal="right" vertical="center"/>
    </xf>
    <xf numFmtId="180" fontId="2" fillId="35" borderId="18" xfId="0" applyNumberFormat="1" applyFont="1" applyFill="1" applyBorder="1" applyAlignment="1">
      <alignment horizontal="right" vertical="center"/>
    </xf>
    <xf numFmtId="14" fontId="0" fillId="0" borderId="19" xfId="0" applyNumberFormat="1" applyBorder="1" applyAlignment="1" applyProtection="1">
      <alignment/>
      <protection locked="0"/>
    </xf>
    <xf numFmtId="3" fontId="9" fillId="36" borderId="63" xfId="0" applyNumberFormat="1" applyFont="1" applyFill="1" applyBorder="1" applyAlignment="1" applyProtection="1">
      <alignment horizontal="center"/>
      <protection locked="0"/>
    </xf>
    <xf numFmtId="3" fontId="9" fillId="36" borderId="59" xfId="0" applyNumberFormat="1" applyFont="1" applyFill="1" applyBorder="1" applyAlignment="1" applyProtection="1">
      <alignment horizontal="center"/>
      <protection locked="0"/>
    </xf>
    <xf numFmtId="3" fontId="0" fillId="0" borderId="24" xfId="0" applyNumberFormat="1" applyFill="1" applyBorder="1" applyAlignment="1" applyProtection="1">
      <alignment horizontal="center"/>
      <protection locked="0"/>
    </xf>
    <xf numFmtId="0" fontId="9" fillId="0" borderId="38" xfId="0" applyFont="1" applyBorder="1" applyAlignment="1">
      <alignment horizontal="left" vertical="center"/>
    </xf>
    <xf numFmtId="0" fontId="9" fillId="0" borderId="14" xfId="0" applyFont="1" applyBorder="1" applyAlignment="1">
      <alignment horizontal="left" vertical="center"/>
    </xf>
    <xf numFmtId="0" fontId="9" fillId="0" borderId="66" xfId="0" applyFont="1" applyBorder="1" applyAlignment="1">
      <alignment horizontal="left" vertical="center"/>
    </xf>
    <xf numFmtId="0" fontId="1" fillId="0" borderId="17" xfId="0" applyFont="1" applyFill="1" applyBorder="1" applyAlignment="1">
      <alignment horizontal="right" vertical="center"/>
    </xf>
    <xf numFmtId="0" fontId="13" fillId="36" borderId="63" xfId="0" applyFont="1" applyFill="1" applyBorder="1" applyAlignment="1" applyProtection="1">
      <alignment horizontal="center" vertical="center"/>
      <protection locked="0"/>
    </xf>
    <xf numFmtId="0" fontId="13" fillId="36" borderId="59" xfId="0" applyFont="1" applyFill="1" applyBorder="1" applyAlignment="1" applyProtection="1">
      <alignment horizontal="center" vertical="center"/>
      <protection locked="0"/>
    </xf>
    <xf numFmtId="0" fontId="46" fillId="37" borderId="67" xfId="0" applyFont="1" applyFill="1" applyBorder="1" applyAlignment="1">
      <alignment horizontal="center" vertical="center"/>
    </xf>
    <xf numFmtId="0" fontId="46" fillId="37" borderId="68" xfId="0" applyFont="1" applyFill="1" applyBorder="1" applyAlignment="1">
      <alignment horizontal="center" vertical="center"/>
    </xf>
    <xf numFmtId="0" fontId="19" fillId="0" borderId="0" xfId="0" applyFont="1" applyFill="1" applyAlignment="1">
      <alignment horizontal="left"/>
    </xf>
    <xf numFmtId="0" fontId="21" fillId="0" borderId="0" xfId="0" applyFont="1" applyFill="1" applyAlignment="1" applyProtection="1">
      <alignment horizontal="center"/>
      <protection locked="0"/>
    </xf>
    <xf numFmtId="0" fontId="13" fillId="36" borderId="63" xfId="0" applyFont="1" applyFill="1" applyBorder="1" applyAlignment="1" applyProtection="1" quotePrefix="1">
      <alignment horizontal="center" vertical="center"/>
      <protection locked="0"/>
    </xf>
    <xf numFmtId="0" fontId="13" fillId="36" borderId="59" xfId="0" applyFont="1" applyFill="1" applyBorder="1" applyAlignment="1" applyProtection="1" quotePrefix="1">
      <alignment horizontal="center" vertical="center"/>
      <protection locked="0"/>
    </xf>
    <xf numFmtId="0" fontId="9" fillId="35" borderId="63" xfId="0" applyFont="1" applyFill="1" applyBorder="1" applyAlignment="1">
      <alignment horizontal="center"/>
    </xf>
    <xf numFmtId="0" fontId="9" fillId="35" borderId="14" xfId="0" applyFont="1" applyFill="1" applyBorder="1" applyAlignment="1">
      <alignment horizontal="center"/>
    </xf>
    <xf numFmtId="0" fontId="9" fillId="35" borderId="59" xfId="0" applyFont="1" applyFill="1" applyBorder="1" applyAlignment="1">
      <alignment horizontal="center"/>
    </xf>
    <xf numFmtId="0" fontId="12" fillId="36" borderId="63"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3" xfId="0" applyFont="1" applyFill="1" applyBorder="1" applyAlignment="1" applyProtection="1" quotePrefix="1">
      <alignment horizontal="center" vertical="center"/>
      <protection locked="0"/>
    </xf>
    <xf numFmtId="0" fontId="12" fillId="36" borderId="59" xfId="0" applyFont="1" applyFill="1" applyBorder="1" applyAlignment="1" applyProtection="1" quotePrefix="1">
      <alignment horizontal="center" vertical="center"/>
      <protection locked="0"/>
    </xf>
    <xf numFmtId="0" fontId="15" fillId="0" borderId="0" xfId="0" applyFont="1" applyFill="1" applyAlignment="1">
      <alignment horizontal="center" vertical="center"/>
    </xf>
    <xf numFmtId="0" fontId="12" fillId="36" borderId="63" xfId="0" applyNumberFormat="1" applyFont="1" applyFill="1" applyBorder="1" applyAlignment="1" applyProtection="1">
      <alignment horizontal="center" vertical="center"/>
      <protection locked="0"/>
    </xf>
    <xf numFmtId="0" fontId="12" fillId="36" borderId="59" xfId="0" applyNumberFormat="1" applyFont="1" applyFill="1" applyBorder="1" applyAlignment="1" applyProtection="1">
      <alignment horizontal="center" vertical="center"/>
      <protection locked="0"/>
    </xf>
    <xf numFmtId="3" fontId="12" fillId="0" borderId="0" xfId="0" applyNumberFormat="1" applyFont="1" applyAlignment="1">
      <alignment horizontal="center"/>
    </xf>
    <xf numFmtId="3" fontId="12" fillId="0" borderId="69" xfId="0" applyNumberFormat="1" applyFont="1" applyBorder="1" applyAlignment="1">
      <alignment horizontal="center"/>
    </xf>
    <xf numFmtId="0" fontId="13" fillId="0" borderId="35" xfId="51" applyFont="1" applyFill="1" applyBorder="1" applyAlignment="1">
      <alignment horizontal="left" vertical="center" wrapText="1"/>
      <protection/>
    </xf>
    <xf numFmtId="0" fontId="13" fillId="0" borderId="49" xfId="51" applyFont="1" applyFill="1" applyBorder="1" applyAlignment="1">
      <alignment horizontal="left" vertical="center" wrapText="1"/>
      <protection/>
    </xf>
    <xf numFmtId="0" fontId="13" fillId="0" borderId="50" xfId="51" applyFont="1" applyFill="1" applyBorder="1" applyAlignment="1">
      <alignment horizontal="left" vertical="center" wrapText="1"/>
      <protection/>
    </xf>
    <xf numFmtId="0" fontId="13" fillId="0" borderId="70" xfId="0" applyFont="1" applyBorder="1" applyAlignment="1">
      <alignment horizontal="left" vertical="center" wrapText="1"/>
    </xf>
    <xf numFmtId="0" fontId="13" fillId="0" borderId="49" xfId="0" applyFont="1" applyBorder="1" applyAlignment="1">
      <alignment horizontal="left" vertical="center" wrapText="1"/>
    </xf>
    <xf numFmtId="0" fontId="13" fillId="0" borderId="50" xfId="0" applyFont="1" applyBorder="1" applyAlignment="1">
      <alignment horizontal="left" vertical="center" wrapText="1"/>
    </xf>
    <xf numFmtId="0" fontId="26" fillId="0" borderId="0" xfId="0" applyFont="1" applyBorder="1" applyAlignment="1">
      <alignment horizontal="left" wrapText="1"/>
    </xf>
    <xf numFmtId="0" fontId="47" fillId="37" borderId="67" xfId="0" applyFont="1" applyFill="1" applyBorder="1" applyAlignment="1">
      <alignment horizontal="center" vertical="center"/>
    </xf>
    <xf numFmtId="0" fontId="47" fillId="37" borderId="68" xfId="0" applyFont="1" applyFill="1" applyBorder="1" applyAlignment="1">
      <alignment horizontal="center" vertical="center"/>
    </xf>
    <xf numFmtId="49" fontId="13" fillId="0" borderId="26" xfId="0" applyNumberFormat="1" applyFont="1" applyBorder="1" applyAlignment="1">
      <alignment horizontal="center" vertical="center" wrapText="1"/>
    </xf>
    <xf numFmtId="49" fontId="13" fillId="0" borderId="37" xfId="0" applyNumberFormat="1" applyFont="1" applyBorder="1" applyAlignment="1">
      <alignment horizontal="center" vertical="center" wrapText="1"/>
    </xf>
    <xf numFmtId="49" fontId="32" fillId="0" borderId="24" xfId="0" applyNumberFormat="1" applyFont="1" applyFill="1" applyBorder="1" applyAlignment="1" applyProtection="1">
      <alignment horizontal="center"/>
      <protection locked="0"/>
    </xf>
    <xf numFmtId="49" fontId="12" fillId="0" borderId="26" xfId="64" applyNumberFormat="1" applyFont="1" applyBorder="1" applyAlignment="1">
      <alignment horizontal="center" vertical="center" wrapText="1"/>
    </xf>
    <xf numFmtId="49" fontId="12" fillId="0" borderId="16" xfId="64" applyNumberFormat="1" applyFont="1" applyBorder="1" applyAlignment="1">
      <alignment horizontal="center" vertical="center" wrapText="1"/>
    </xf>
    <xf numFmtId="49" fontId="32" fillId="0" borderId="0" xfId="0" applyNumberFormat="1" applyFont="1" applyFill="1" applyBorder="1" applyAlignment="1" applyProtection="1">
      <alignment horizontal="right"/>
      <protection locked="0"/>
    </xf>
    <xf numFmtId="0" fontId="13" fillId="0" borderId="2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0" xfId="0" applyFont="1" applyBorder="1" applyAlignment="1">
      <alignment horizontal="center" vertical="center" wrapText="1"/>
    </xf>
    <xf numFmtId="49" fontId="13" fillId="0" borderId="26" xfId="0" applyNumberFormat="1" applyFont="1" applyBorder="1" applyAlignment="1">
      <alignment vertical="center" wrapText="1"/>
    </xf>
    <xf numFmtId="49" fontId="13" fillId="0" borderId="37" xfId="0" applyNumberFormat="1" applyFont="1" applyBorder="1" applyAlignment="1">
      <alignment vertical="center" wrapText="1"/>
    </xf>
    <xf numFmtId="49" fontId="13" fillId="0" borderId="16" xfId="0" applyNumberFormat="1" applyFont="1" applyBorder="1" applyAlignment="1">
      <alignment vertical="center" wrapText="1"/>
    </xf>
    <xf numFmtId="171" fontId="13" fillId="0" borderId="26" xfId="64" applyFont="1" applyBorder="1" applyAlignment="1">
      <alignment horizontal="center" vertical="center" wrapText="1"/>
    </xf>
    <xf numFmtId="171" fontId="13" fillId="0" borderId="37" xfId="64" applyFont="1" applyBorder="1" applyAlignment="1">
      <alignment horizontal="center" vertical="center" wrapText="1"/>
    </xf>
    <xf numFmtId="171" fontId="13" fillId="0" borderId="16" xfId="64" applyFont="1" applyBorder="1" applyAlignment="1">
      <alignment horizontal="center" vertical="center" wrapText="1"/>
    </xf>
    <xf numFmtId="0" fontId="13" fillId="0" borderId="49" xfId="0" applyFont="1" applyBorder="1" applyAlignment="1">
      <alignment horizontal="center" vertical="center" wrapText="1"/>
    </xf>
    <xf numFmtId="3" fontId="12" fillId="0" borderId="26"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2" fillId="0" borderId="16" xfId="0" applyFont="1" applyBorder="1" applyAlignment="1">
      <alignment horizontal="center" vertical="center" wrapText="1"/>
    </xf>
    <xf numFmtId="0" fontId="12" fillId="36" borderId="63" xfId="0" applyFont="1" applyFill="1" applyBorder="1" applyAlignment="1" applyProtection="1">
      <alignment horizontal="left" vertical="center"/>
      <protection locked="0"/>
    </xf>
    <xf numFmtId="0" fontId="12" fillId="36" borderId="59" xfId="0" applyFont="1" applyFill="1" applyBorder="1" applyAlignment="1" applyProtection="1">
      <alignment horizontal="left" vertical="center"/>
      <protection locked="0"/>
    </xf>
    <xf numFmtId="0" fontId="12" fillId="36" borderId="63" xfId="0" applyFont="1" applyFill="1" applyBorder="1" applyAlignment="1" applyProtection="1" quotePrefix="1">
      <alignment horizontal="left" vertical="center"/>
      <protection locked="0"/>
    </xf>
    <xf numFmtId="0" fontId="12" fillId="36" borderId="14" xfId="0" applyFont="1" applyFill="1" applyBorder="1" applyAlignment="1" applyProtection="1">
      <alignment horizontal="center" vertical="center"/>
      <protection locked="0"/>
    </xf>
    <xf numFmtId="0" fontId="12" fillId="36" borderId="14" xfId="0" applyFont="1" applyFill="1" applyBorder="1" applyAlignment="1" applyProtection="1">
      <alignment horizontal="left" vertical="center"/>
      <protection locked="0"/>
    </xf>
    <xf numFmtId="0" fontId="12" fillId="36" borderId="63" xfId="0" applyFont="1" applyFill="1" applyBorder="1" applyAlignment="1" applyProtection="1">
      <alignment horizontal="center"/>
      <protection locked="0"/>
    </xf>
    <xf numFmtId="0" fontId="12" fillId="36" borderId="59" xfId="0" applyFont="1" applyFill="1" applyBorder="1" applyAlignment="1" applyProtection="1">
      <alignment horizontal="center"/>
      <protection locked="0"/>
    </xf>
    <xf numFmtId="0" fontId="12" fillId="36" borderId="61" xfId="0" applyFont="1" applyFill="1" applyBorder="1" applyAlignment="1" applyProtection="1">
      <alignment horizontal="center"/>
      <protection locked="0"/>
    </xf>
    <xf numFmtId="0" fontId="12" fillId="36" borderId="71" xfId="0" applyFont="1" applyFill="1" applyBorder="1" applyAlignment="1" applyProtection="1">
      <alignment horizontal="center"/>
      <protection locked="0"/>
    </xf>
    <xf numFmtId="0" fontId="12" fillId="36" borderId="72" xfId="0" applyFont="1" applyFill="1" applyBorder="1" applyAlignment="1" applyProtection="1">
      <alignment horizontal="center"/>
      <protection locked="0"/>
    </xf>
    <xf numFmtId="0" fontId="12" fillId="36" borderId="73"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13" fillId="0" borderId="35"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3" fontId="47" fillId="37" borderId="67" xfId="0" applyNumberFormat="1" applyFont="1" applyFill="1" applyBorder="1" applyAlignment="1">
      <alignment horizontal="center"/>
    </xf>
    <xf numFmtId="3" fontId="47" fillId="37" borderId="68" xfId="0" applyNumberFormat="1" applyFont="1" applyFill="1" applyBorder="1" applyAlignment="1">
      <alignment horizontal="center"/>
    </xf>
    <xf numFmtId="0" fontId="25" fillId="0" borderId="0" xfId="0" applyFont="1" applyFill="1" applyAlignment="1">
      <alignment horizontal="center" vertical="center" wrapText="1"/>
    </xf>
    <xf numFmtId="0" fontId="13" fillId="0" borderId="0" xfId="0" applyFont="1" applyFill="1" applyAlignment="1" applyProtection="1">
      <alignment horizontal="left"/>
      <protection locked="0"/>
    </xf>
    <xf numFmtId="3" fontId="12" fillId="0" borderId="0" xfId="0" applyNumberFormat="1" applyFont="1" applyBorder="1" applyAlignment="1" applyProtection="1">
      <alignment horizontal="center"/>
      <protection locked="0"/>
    </xf>
    <xf numFmtId="0" fontId="12" fillId="36" borderId="63" xfId="0" applyNumberFormat="1" applyFont="1" applyFill="1" applyBorder="1" applyAlignment="1" applyProtection="1">
      <alignment horizontal="left" vertical="center"/>
      <protection locked="0"/>
    </xf>
    <xf numFmtId="0" fontId="12" fillId="36" borderId="59" xfId="0" applyNumberFormat="1" applyFont="1" applyFill="1" applyBorder="1" applyAlignment="1" applyProtection="1">
      <alignment horizontal="left" vertical="center"/>
      <protection locked="0"/>
    </xf>
    <xf numFmtId="3" fontId="12" fillId="0" borderId="24" xfId="0" applyNumberFormat="1" applyFont="1" applyBorder="1" applyAlignment="1" applyProtection="1">
      <alignment horizontal="center"/>
      <protection locked="0"/>
    </xf>
    <xf numFmtId="0" fontId="12" fillId="0" borderId="0" xfId="0" applyFont="1" applyAlignment="1">
      <alignment horizontal="center"/>
    </xf>
    <xf numFmtId="0" fontId="12" fillId="0" borderId="0" xfId="0" applyFont="1" applyBorder="1" applyAlignment="1">
      <alignment horizontal="center"/>
    </xf>
    <xf numFmtId="0" fontId="12" fillId="0" borderId="69" xfId="0" applyFont="1" applyBorder="1" applyAlignment="1">
      <alignment horizontal="center"/>
    </xf>
    <xf numFmtId="3" fontId="12" fillId="0" borderId="24" xfId="0" applyNumberFormat="1" applyFont="1" applyBorder="1" applyAlignment="1" applyProtection="1">
      <alignment horizontal="center" vertical="center"/>
      <protection locked="0"/>
    </xf>
    <xf numFmtId="3" fontId="12" fillId="36" borderId="63" xfId="0" applyNumberFormat="1" applyFont="1" applyFill="1" applyBorder="1" applyAlignment="1" applyProtection="1">
      <alignment horizontal="center" vertical="center"/>
      <protection locked="0"/>
    </xf>
    <xf numFmtId="3" fontId="12" fillId="36" borderId="59" xfId="0" applyNumberFormat="1" applyFont="1" applyFill="1" applyBorder="1" applyAlignment="1" applyProtection="1">
      <alignment horizontal="center" vertical="center"/>
      <protection locked="0"/>
    </xf>
    <xf numFmtId="0" fontId="47" fillId="37" borderId="67" xfId="0" applyFont="1" applyFill="1" applyBorder="1" applyAlignment="1">
      <alignment horizontal="center"/>
    </xf>
    <xf numFmtId="0" fontId="47" fillId="37" borderId="68" xfId="0" applyFont="1" applyFill="1" applyBorder="1" applyAlignment="1">
      <alignment horizontal="center"/>
    </xf>
    <xf numFmtId="0" fontId="13" fillId="0" borderId="10" xfId="0" applyFont="1" applyBorder="1" applyAlignment="1">
      <alignment horizontal="left" vertical="center"/>
    </xf>
    <xf numFmtId="0" fontId="13" fillId="0" borderId="12" xfId="0" applyFont="1" applyBorder="1" applyAlignment="1">
      <alignment vertical="center"/>
    </xf>
    <xf numFmtId="0" fontId="13" fillId="0" borderId="42" xfId="0" applyFont="1" applyBorder="1" applyAlignment="1">
      <alignment vertical="center"/>
    </xf>
    <xf numFmtId="0" fontId="27" fillId="0" borderId="26" xfId="0" applyFont="1" applyBorder="1" applyAlignment="1">
      <alignment horizontal="center" vertical="center" wrapText="1"/>
    </xf>
    <xf numFmtId="0" fontId="27" fillId="0" borderId="16" xfId="0" applyFont="1" applyBorder="1" applyAlignment="1">
      <alignment horizontal="center" vertical="center" wrapText="1"/>
    </xf>
    <xf numFmtId="0" fontId="27" fillId="33" borderId="26" xfId="0" applyFont="1" applyFill="1" applyBorder="1" applyAlignment="1">
      <alignment horizontal="center" vertical="center" wrapText="1"/>
    </xf>
    <xf numFmtId="0" fontId="27" fillId="33" borderId="16" xfId="0" applyFont="1" applyFill="1" applyBorder="1" applyAlignment="1" quotePrefix="1">
      <alignment horizontal="center" vertical="center" wrapText="1"/>
    </xf>
    <xf numFmtId="171" fontId="17" fillId="0" borderId="24" xfId="64" applyFont="1" applyBorder="1" applyAlignment="1" applyProtection="1">
      <alignment horizontal="center"/>
      <protection locked="0"/>
    </xf>
    <xf numFmtId="0" fontId="12" fillId="0" borderId="69" xfId="0" applyFont="1" applyFill="1" applyBorder="1" applyAlignment="1" applyProtection="1">
      <alignment horizontal="center"/>
      <protection/>
    </xf>
    <xf numFmtId="0" fontId="12" fillId="0" borderId="0" xfId="0" applyFont="1" applyBorder="1" applyAlignment="1" applyProtection="1">
      <alignment horizontal="center"/>
      <protection locked="0"/>
    </xf>
    <xf numFmtId="3" fontId="0" fillId="0" borderId="19" xfId="0" applyNumberFormat="1" applyFont="1" applyBorder="1" applyAlignment="1" applyProtection="1">
      <alignment horizontal="right"/>
      <protection locked="0"/>
    </xf>
    <xf numFmtId="0" fontId="0" fillId="36" borderId="63" xfId="0" applyFill="1" applyBorder="1" applyAlignment="1">
      <alignment horizontal="center" vertical="center"/>
    </xf>
    <xf numFmtId="0" fontId="0" fillId="36" borderId="59" xfId="0" applyFill="1" applyBorder="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23" fillId="0" borderId="0" xfId="0" applyFont="1" applyAlignment="1">
      <alignment horizontal="center"/>
    </xf>
    <xf numFmtId="0" fontId="42" fillId="35" borderId="19" xfId="0" applyFont="1" applyFill="1" applyBorder="1" applyAlignment="1">
      <alignment horizontal="center"/>
    </xf>
    <xf numFmtId="0" fontId="13" fillId="36" borderId="63" xfId="0" applyFont="1" applyFill="1" applyBorder="1" applyAlignment="1" applyProtection="1">
      <alignment horizontal="center" vertical="center"/>
      <protection locked="0"/>
    </xf>
    <xf numFmtId="0" fontId="13" fillId="36" borderId="14" xfId="0" applyFont="1" applyFill="1" applyBorder="1" applyAlignment="1" applyProtection="1">
      <alignment horizontal="center" vertical="center"/>
      <protection locked="0"/>
    </xf>
    <xf numFmtId="0" fontId="13" fillId="36" borderId="59" xfId="0" applyFont="1" applyFill="1" applyBorder="1" applyAlignment="1" applyProtection="1">
      <alignment horizontal="center" vertical="center"/>
      <protection locked="0"/>
    </xf>
    <xf numFmtId="0" fontId="42" fillId="0" borderId="0" xfId="0" applyFont="1" applyFill="1" applyAlignment="1">
      <alignment horizontal="center"/>
    </xf>
    <xf numFmtId="0" fontId="21" fillId="0" borderId="0" xfId="0" applyFont="1" applyFill="1" applyBorder="1" applyAlignment="1">
      <alignment horizontal="center"/>
    </xf>
    <xf numFmtId="0" fontId="13" fillId="0" borderId="0" xfId="0" applyFont="1" applyFill="1" applyAlignment="1">
      <alignment horizontal="left" vertical="center"/>
    </xf>
    <xf numFmtId="0" fontId="0" fillId="36" borderId="14" xfId="0" applyFill="1" applyBorder="1" applyAlignment="1">
      <alignment horizontal="center" vertical="center"/>
    </xf>
    <xf numFmtId="0" fontId="9" fillId="0" borderId="0" xfId="0" applyFont="1" applyFill="1" applyAlignment="1">
      <alignment horizontal="center"/>
    </xf>
    <xf numFmtId="0" fontId="47" fillId="38" borderId="0" xfId="0" applyFont="1" applyFill="1" applyBorder="1" applyAlignment="1">
      <alignment horizontal="center"/>
    </xf>
    <xf numFmtId="0" fontId="13" fillId="0" borderId="0" xfId="0" applyFont="1" applyFill="1" applyBorder="1" applyAlignment="1">
      <alignment horizontal="left" vertical="center"/>
    </xf>
    <xf numFmtId="0" fontId="6" fillId="0" borderId="51" xfId="0" applyFont="1" applyBorder="1" applyAlignment="1">
      <alignment horizontal="center" vertical="center"/>
    </xf>
    <xf numFmtId="0" fontId="6" fillId="0" borderId="51" xfId="0" applyFont="1" applyBorder="1" applyAlignment="1">
      <alignment horizontal="center" vertical="center"/>
    </xf>
    <xf numFmtId="3" fontId="6" fillId="34" borderId="0" xfId="0" applyNumberFormat="1" applyFont="1" applyFill="1" applyAlignment="1">
      <alignment horizontal="center" vertical="center"/>
    </xf>
    <xf numFmtId="0" fontId="6" fillId="0" borderId="63" xfId="0" applyFont="1" applyFill="1" applyBorder="1" applyAlignment="1">
      <alignment horizontal="left"/>
    </xf>
    <xf numFmtId="0" fontId="6" fillId="0" borderId="59" xfId="0" applyFont="1" applyFill="1" applyBorder="1" applyAlignment="1">
      <alignment horizontal="left"/>
    </xf>
    <xf numFmtId="0" fontId="6" fillId="0" borderId="63" xfId="0" applyFont="1" applyFill="1" applyBorder="1" applyAlignment="1">
      <alignment horizontal="left"/>
    </xf>
    <xf numFmtId="0" fontId="6" fillId="0" borderId="59" xfId="0" applyFont="1" applyFill="1" applyBorder="1" applyAlignment="1">
      <alignment horizontal="left"/>
    </xf>
    <xf numFmtId="0" fontId="6" fillId="0" borderId="51" xfId="0" applyFont="1" applyBorder="1" applyAlignment="1">
      <alignment horizontal="center"/>
    </xf>
    <xf numFmtId="0" fontId="6" fillId="0" borderId="51" xfId="0" applyFont="1" applyBorder="1" applyAlignment="1">
      <alignment horizontal="center"/>
    </xf>
    <xf numFmtId="0" fontId="6" fillId="0" borderId="62" xfId="0" applyFont="1" applyBorder="1" applyAlignment="1">
      <alignment horizontal="left"/>
    </xf>
    <xf numFmtId="0" fontId="45" fillId="0" borderId="63" xfId="0" applyFont="1" applyFill="1" applyBorder="1" applyAlignment="1">
      <alignment horizontal="left"/>
    </xf>
    <xf numFmtId="0" fontId="45" fillId="0" borderId="59" xfId="0" applyFont="1" applyFill="1" applyBorder="1" applyAlignment="1">
      <alignment horizontal="left"/>
    </xf>
    <xf numFmtId="0" fontId="9" fillId="0" borderId="19" xfId="0" applyFont="1" applyBorder="1" applyAlignment="1">
      <alignment horizontal="left"/>
    </xf>
    <xf numFmtId="0" fontId="0" fillId="0" borderId="19" xfId="0" applyBorder="1" applyAlignment="1">
      <alignment horizontal="center"/>
    </xf>
    <xf numFmtId="0" fontId="0" fillId="0" borderId="19" xfId="0" applyBorder="1" applyAlignment="1">
      <alignment horizontal="center" vertical="center"/>
    </xf>
    <xf numFmtId="3" fontId="5" fillId="0" borderId="19" xfId="0" applyNumberFormat="1" applyFont="1" applyBorder="1" applyAlignment="1">
      <alignment horizontal="center" vertical="center"/>
    </xf>
    <xf numFmtId="3" fontId="5" fillId="0" borderId="6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59" xfId="0" applyNumberFormat="1" applyFont="1" applyBorder="1" applyAlignment="1">
      <alignment horizontal="center" vertical="center"/>
    </xf>
    <xf numFmtId="0" fontId="42" fillId="34" borderId="0" xfId="0" applyFont="1" applyFill="1" applyAlignment="1">
      <alignment horizontal="center"/>
    </xf>
    <xf numFmtId="0" fontId="45" fillId="0" borderId="19" xfId="0" applyFont="1" applyBorder="1" applyAlignment="1">
      <alignment horizontal="center"/>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_ObrasciFinancijkihIzvjestaja" xfId="64"/>
    <cellStyle name="Zarez_Rashodi-funkcijski"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14</xdr:row>
      <xdr:rowOff>247650</xdr:rowOff>
    </xdr:from>
    <xdr:to>
      <xdr:col>5</xdr:col>
      <xdr:colOff>361950</xdr:colOff>
      <xdr:row>14</xdr:row>
      <xdr:rowOff>247650</xdr:rowOff>
    </xdr:to>
    <xdr:sp>
      <xdr:nvSpPr>
        <xdr:cNvPr id="1" name="Line 11"/>
        <xdr:cNvSpPr>
          <a:spLocks/>
        </xdr:cNvSpPr>
      </xdr:nvSpPr>
      <xdr:spPr>
        <a:xfrm>
          <a:off x="5314950" y="390525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2962275</xdr:colOff>
      <xdr:row>14</xdr:row>
      <xdr:rowOff>247650</xdr:rowOff>
    </xdr:from>
    <xdr:to>
      <xdr:col>2</xdr:col>
      <xdr:colOff>323850</xdr:colOff>
      <xdr:row>14</xdr:row>
      <xdr:rowOff>247650</xdr:rowOff>
    </xdr:to>
    <xdr:sp>
      <xdr:nvSpPr>
        <xdr:cNvPr id="2" name="Line 12"/>
        <xdr:cNvSpPr>
          <a:spLocks/>
        </xdr:cNvSpPr>
      </xdr:nvSpPr>
      <xdr:spPr>
        <a:xfrm>
          <a:off x="3609975" y="39052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171450</xdr:rowOff>
    </xdr:from>
    <xdr:to>
      <xdr:col>2</xdr:col>
      <xdr:colOff>257175</xdr:colOff>
      <xdr:row>1</xdr:row>
      <xdr:rowOff>171450</xdr:rowOff>
    </xdr:to>
    <xdr:sp>
      <xdr:nvSpPr>
        <xdr:cNvPr id="3" name="Line 13"/>
        <xdr:cNvSpPr>
          <a:spLocks/>
        </xdr:cNvSpPr>
      </xdr:nvSpPr>
      <xdr:spPr>
        <a:xfrm>
          <a:off x="4752975" y="3333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2981325</xdr:colOff>
      <xdr:row>0</xdr:row>
      <xdr:rowOff>0</xdr:rowOff>
    </xdr:to>
    <xdr:sp>
      <xdr:nvSpPr>
        <xdr:cNvPr id="1" name="Line 1"/>
        <xdr:cNvSpPr>
          <a:spLocks/>
        </xdr:cNvSpPr>
      </xdr:nvSpPr>
      <xdr:spPr>
        <a:xfrm>
          <a:off x="57150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2962275</xdr:colOff>
      <xdr:row>0</xdr:row>
      <xdr:rowOff>0</xdr:rowOff>
    </xdr:to>
    <xdr:sp>
      <xdr:nvSpPr>
        <xdr:cNvPr id="2" name="Line 2"/>
        <xdr:cNvSpPr>
          <a:spLocks/>
        </xdr:cNvSpPr>
      </xdr:nvSpPr>
      <xdr:spPr>
        <a:xfrm>
          <a:off x="571500" y="0"/>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2981325</xdr:colOff>
      <xdr:row>0</xdr:row>
      <xdr:rowOff>0</xdr:rowOff>
    </xdr:to>
    <xdr:sp>
      <xdr:nvSpPr>
        <xdr:cNvPr id="3" name="Line 3"/>
        <xdr:cNvSpPr>
          <a:spLocks/>
        </xdr:cNvSpPr>
      </xdr:nvSpPr>
      <xdr:spPr>
        <a:xfrm>
          <a:off x="57150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2647950</xdr:colOff>
      <xdr:row>0</xdr:row>
      <xdr:rowOff>0</xdr:rowOff>
    </xdr:from>
    <xdr:to>
      <xdr:col>2</xdr:col>
      <xdr:colOff>38100</xdr:colOff>
      <xdr:row>0</xdr:row>
      <xdr:rowOff>0</xdr:rowOff>
    </xdr:to>
    <xdr:sp>
      <xdr:nvSpPr>
        <xdr:cNvPr id="4" name="Line 4"/>
        <xdr:cNvSpPr>
          <a:spLocks/>
        </xdr:cNvSpPr>
      </xdr:nvSpPr>
      <xdr:spPr>
        <a:xfrm>
          <a:off x="3219450" y="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2686050</xdr:colOff>
      <xdr:row>0</xdr:row>
      <xdr:rowOff>0</xdr:rowOff>
    </xdr:from>
    <xdr:to>
      <xdr:col>2</xdr:col>
      <xdr:colOff>57150</xdr:colOff>
      <xdr:row>0</xdr:row>
      <xdr:rowOff>0</xdr:rowOff>
    </xdr:to>
    <xdr:sp>
      <xdr:nvSpPr>
        <xdr:cNvPr id="5" name="Line 5"/>
        <xdr:cNvSpPr>
          <a:spLocks/>
        </xdr:cNvSpPr>
      </xdr:nvSpPr>
      <xdr:spPr>
        <a:xfrm>
          <a:off x="3257550" y="0"/>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2647950</xdr:colOff>
      <xdr:row>0</xdr:row>
      <xdr:rowOff>0</xdr:rowOff>
    </xdr:from>
    <xdr:to>
      <xdr:col>2</xdr:col>
      <xdr:colOff>38100</xdr:colOff>
      <xdr:row>0</xdr:row>
      <xdr:rowOff>0</xdr:rowOff>
    </xdr:to>
    <xdr:sp>
      <xdr:nvSpPr>
        <xdr:cNvPr id="6" name="Line 6"/>
        <xdr:cNvSpPr>
          <a:spLocks/>
        </xdr:cNvSpPr>
      </xdr:nvSpPr>
      <xdr:spPr>
        <a:xfrm>
          <a:off x="3219450" y="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0</xdr:row>
      <xdr:rowOff>0</xdr:rowOff>
    </xdr:from>
    <xdr:to>
      <xdr:col>2</xdr:col>
      <xdr:colOff>66675</xdr:colOff>
      <xdr:row>0</xdr:row>
      <xdr:rowOff>0</xdr:rowOff>
    </xdr:to>
    <xdr:sp>
      <xdr:nvSpPr>
        <xdr:cNvPr id="7" name="Line 7"/>
        <xdr:cNvSpPr>
          <a:spLocks/>
        </xdr:cNvSpPr>
      </xdr:nvSpPr>
      <xdr:spPr>
        <a:xfrm>
          <a:off x="571500" y="0"/>
          <a:ext cx="434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3257550</xdr:colOff>
      <xdr:row>14</xdr:row>
      <xdr:rowOff>9525</xdr:rowOff>
    </xdr:from>
    <xdr:to>
      <xdr:col>1</xdr:col>
      <xdr:colOff>4029075</xdr:colOff>
      <xdr:row>14</xdr:row>
      <xdr:rowOff>9525</xdr:rowOff>
    </xdr:to>
    <xdr:sp>
      <xdr:nvSpPr>
        <xdr:cNvPr id="8" name="Line 15"/>
        <xdr:cNvSpPr>
          <a:spLocks/>
        </xdr:cNvSpPr>
      </xdr:nvSpPr>
      <xdr:spPr>
        <a:xfrm>
          <a:off x="3829050" y="3048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2105025</xdr:colOff>
      <xdr:row>14</xdr:row>
      <xdr:rowOff>0</xdr:rowOff>
    </xdr:from>
    <xdr:to>
      <xdr:col>1</xdr:col>
      <xdr:colOff>2838450</xdr:colOff>
      <xdr:row>14</xdr:row>
      <xdr:rowOff>0</xdr:rowOff>
    </xdr:to>
    <xdr:sp>
      <xdr:nvSpPr>
        <xdr:cNvPr id="9" name="Line 16"/>
        <xdr:cNvSpPr>
          <a:spLocks/>
        </xdr:cNvSpPr>
      </xdr:nvSpPr>
      <xdr:spPr>
        <a:xfrm>
          <a:off x="2676525" y="30384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1952625</xdr:colOff>
      <xdr:row>31</xdr:row>
      <xdr:rowOff>0</xdr:rowOff>
    </xdr:from>
    <xdr:to>
      <xdr:col>1</xdr:col>
      <xdr:colOff>1952625</xdr:colOff>
      <xdr:row>31</xdr:row>
      <xdr:rowOff>0</xdr:rowOff>
    </xdr:to>
    <xdr:sp>
      <xdr:nvSpPr>
        <xdr:cNvPr id="1" name="Line 1"/>
        <xdr:cNvSpPr>
          <a:spLocks/>
        </xdr:cNvSpPr>
      </xdr:nvSpPr>
      <xdr:spPr>
        <a:xfrm>
          <a:off x="2257425"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31</xdr:row>
      <xdr:rowOff>0</xdr:rowOff>
    </xdr:from>
    <xdr:to>
      <xdr:col>9</xdr:col>
      <xdr:colOff>0</xdr:colOff>
      <xdr:row>31</xdr:row>
      <xdr:rowOff>0</xdr:rowOff>
    </xdr:to>
    <xdr:sp>
      <xdr:nvSpPr>
        <xdr:cNvPr id="2" name="Line 2"/>
        <xdr:cNvSpPr>
          <a:spLocks/>
        </xdr:cNvSpPr>
      </xdr:nvSpPr>
      <xdr:spPr>
        <a:xfrm>
          <a:off x="7886700" y="1068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xdr:row>
      <xdr:rowOff>0</xdr:rowOff>
    </xdr:from>
    <xdr:to>
      <xdr:col>1</xdr:col>
      <xdr:colOff>1952625</xdr:colOff>
      <xdr:row>31</xdr:row>
      <xdr:rowOff>0</xdr:rowOff>
    </xdr:to>
    <xdr:sp>
      <xdr:nvSpPr>
        <xdr:cNvPr id="3" name="Line 3"/>
        <xdr:cNvSpPr>
          <a:spLocks/>
        </xdr:cNvSpPr>
      </xdr:nvSpPr>
      <xdr:spPr>
        <a:xfrm>
          <a:off x="361950" y="106870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1952625</xdr:colOff>
      <xdr:row>0</xdr:row>
      <xdr:rowOff>0</xdr:rowOff>
    </xdr:to>
    <xdr:sp>
      <xdr:nvSpPr>
        <xdr:cNvPr id="4" name="Line 4"/>
        <xdr:cNvSpPr>
          <a:spLocks/>
        </xdr:cNvSpPr>
      </xdr:nvSpPr>
      <xdr:spPr>
        <a:xfrm>
          <a:off x="304800" y="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1952625</xdr:colOff>
      <xdr:row>0</xdr:row>
      <xdr:rowOff>0</xdr:rowOff>
    </xdr:to>
    <xdr:sp>
      <xdr:nvSpPr>
        <xdr:cNvPr id="5" name="Line 5"/>
        <xdr:cNvSpPr>
          <a:spLocks/>
        </xdr:cNvSpPr>
      </xdr:nvSpPr>
      <xdr:spPr>
        <a:xfrm>
          <a:off x="304800" y="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1952625</xdr:colOff>
      <xdr:row>0</xdr:row>
      <xdr:rowOff>0</xdr:rowOff>
    </xdr:to>
    <xdr:sp>
      <xdr:nvSpPr>
        <xdr:cNvPr id="6" name="Line 6"/>
        <xdr:cNvSpPr>
          <a:spLocks/>
        </xdr:cNvSpPr>
      </xdr:nvSpPr>
      <xdr:spPr>
        <a:xfrm>
          <a:off x="304800" y="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0</xdr:row>
      <xdr:rowOff>0</xdr:rowOff>
    </xdr:from>
    <xdr:to>
      <xdr:col>3</xdr:col>
      <xdr:colOff>38100</xdr:colOff>
      <xdr:row>0</xdr:row>
      <xdr:rowOff>0</xdr:rowOff>
    </xdr:to>
    <xdr:sp>
      <xdr:nvSpPr>
        <xdr:cNvPr id="7" name="Line 7"/>
        <xdr:cNvSpPr>
          <a:spLocks/>
        </xdr:cNvSpPr>
      </xdr:nvSpPr>
      <xdr:spPr>
        <a:xfrm>
          <a:off x="22574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0</xdr:row>
      <xdr:rowOff>0</xdr:rowOff>
    </xdr:from>
    <xdr:to>
      <xdr:col>3</xdr:col>
      <xdr:colOff>57150</xdr:colOff>
      <xdr:row>0</xdr:row>
      <xdr:rowOff>0</xdr:rowOff>
    </xdr:to>
    <xdr:sp>
      <xdr:nvSpPr>
        <xdr:cNvPr id="8" name="Line 8"/>
        <xdr:cNvSpPr>
          <a:spLocks/>
        </xdr:cNvSpPr>
      </xdr:nvSpPr>
      <xdr:spPr>
        <a:xfrm>
          <a:off x="22574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0</xdr:row>
      <xdr:rowOff>0</xdr:rowOff>
    </xdr:from>
    <xdr:to>
      <xdr:col>3</xdr:col>
      <xdr:colOff>38100</xdr:colOff>
      <xdr:row>0</xdr:row>
      <xdr:rowOff>0</xdr:rowOff>
    </xdr:to>
    <xdr:sp>
      <xdr:nvSpPr>
        <xdr:cNvPr id="9" name="Line 9"/>
        <xdr:cNvSpPr>
          <a:spLocks/>
        </xdr:cNvSpPr>
      </xdr:nvSpPr>
      <xdr:spPr>
        <a:xfrm>
          <a:off x="22574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0</xdr:row>
      <xdr:rowOff>0</xdr:rowOff>
    </xdr:from>
    <xdr:to>
      <xdr:col>3</xdr:col>
      <xdr:colOff>66675</xdr:colOff>
      <xdr:row>0</xdr:row>
      <xdr:rowOff>0</xdr:rowOff>
    </xdr:to>
    <xdr:sp>
      <xdr:nvSpPr>
        <xdr:cNvPr id="10" name="Line 10"/>
        <xdr:cNvSpPr>
          <a:spLocks/>
        </xdr:cNvSpPr>
      </xdr:nvSpPr>
      <xdr:spPr>
        <a:xfrm>
          <a:off x="304800" y="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31</xdr:row>
      <xdr:rowOff>0</xdr:rowOff>
    </xdr:from>
    <xdr:to>
      <xdr:col>3</xdr:col>
      <xdr:colOff>57150</xdr:colOff>
      <xdr:row>31</xdr:row>
      <xdr:rowOff>0</xdr:rowOff>
    </xdr:to>
    <xdr:sp>
      <xdr:nvSpPr>
        <xdr:cNvPr id="11" name="Line 11"/>
        <xdr:cNvSpPr>
          <a:spLocks/>
        </xdr:cNvSpPr>
      </xdr:nvSpPr>
      <xdr:spPr>
        <a:xfrm>
          <a:off x="2257425" y="10687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0</xdr:row>
      <xdr:rowOff>0</xdr:rowOff>
    </xdr:from>
    <xdr:to>
      <xdr:col>4</xdr:col>
      <xdr:colOff>47625</xdr:colOff>
      <xdr:row>0</xdr:row>
      <xdr:rowOff>0</xdr:rowOff>
    </xdr:to>
    <xdr:sp>
      <xdr:nvSpPr>
        <xdr:cNvPr id="12" name="Line 12"/>
        <xdr:cNvSpPr>
          <a:spLocks/>
        </xdr:cNvSpPr>
      </xdr:nvSpPr>
      <xdr:spPr>
        <a:xfrm flipH="1">
          <a:off x="354330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0</xdr:row>
      <xdr:rowOff>0</xdr:rowOff>
    </xdr:from>
    <xdr:to>
      <xdr:col>1</xdr:col>
      <xdr:colOff>1952625</xdr:colOff>
      <xdr:row>0</xdr:row>
      <xdr:rowOff>0</xdr:rowOff>
    </xdr:to>
    <xdr:sp>
      <xdr:nvSpPr>
        <xdr:cNvPr id="13" name="Line 13"/>
        <xdr:cNvSpPr>
          <a:spLocks/>
        </xdr:cNvSpPr>
      </xdr:nvSpPr>
      <xdr:spPr>
        <a:xfrm>
          <a:off x="225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1952625</xdr:colOff>
      <xdr:row>0</xdr:row>
      <xdr:rowOff>0</xdr:rowOff>
    </xdr:from>
    <xdr:to>
      <xdr:col>1</xdr:col>
      <xdr:colOff>1952625</xdr:colOff>
      <xdr:row>0</xdr:row>
      <xdr:rowOff>0</xdr:rowOff>
    </xdr:to>
    <xdr:sp>
      <xdr:nvSpPr>
        <xdr:cNvPr id="14" name="Line 14"/>
        <xdr:cNvSpPr>
          <a:spLocks/>
        </xdr:cNvSpPr>
      </xdr:nvSpPr>
      <xdr:spPr>
        <a:xfrm>
          <a:off x="2257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10</xdr:row>
      <xdr:rowOff>266700</xdr:rowOff>
    </xdr:from>
    <xdr:to>
      <xdr:col>10</xdr:col>
      <xdr:colOff>781050</xdr:colOff>
      <xdr:row>10</xdr:row>
      <xdr:rowOff>266700</xdr:rowOff>
    </xdr:to>
    <xdr:sp>
      <xdr:nvSpPr>
        <xdr:cNvPr id="15" name="Line 15"/>
        <xdr:cNvSpPr>
          <a:spLocks/>
        </xdr:cNvSpPr>
      </xdr:nvSpPr>
      <xdr:spPr>
        <a:xfrm>
          <a:off x="9153525" y="33432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10</xdr:row>
      <xdr:rowOff>266700</xdr:rowOff>
    </xdr:from>
    <xdr:to>
      <xdr:col>10</xdr:col>
      <xdr:colOff>781050</xdr:colOff>
      <xdr:row>10</xdr:row>
      <xdr:rowOff>266700</xdr:rowOff>
    </xdr:to>
    <xdr:sp>
      <xdr:nvSpPr>
        <xdr:cNvPr id="16" name="Line 16"/>
        <xdr:cNvSpPr>
          <a:spLocks/>
        </xdr:cNvSpPr>
      </xdr:nvSpPr>
      <xdr:spPr>
        <a:xfrm>
          <a:off x="9153525" y="33432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14</xdr:row>
      <xdr:rowOff>152400</xdr:rowOff>
    </xdr:from>
    <xdr:to>
      <xdr:col>1</xdr:col>
      <xdr:colOff>2676525</xdr:colOff>
      <xdr:row>14</xdr:row>
      <xdr:rowOff>152400</xdr:rowOff>
    </xdr:to>
    <xdr:sp>
      <xdr:nvSpPr>
        <xdr:cNvPr id="1" name="Line 1"/>
        <xdr:cNvSpPr>
          <a:spLocks/>
        </xdr:cNvSpPr>
      </xdr:nvSpPr>
      <xdr:spPr>
        <a:xfrm>
          <a:off x="2600325" y="32289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2676525</xdr:colOff>
      <xdr:row>14</xdr:row>
      <xdr:rowOff>152400</xdr:rowOff>
    </xdr:from>
    <xdr:to>
      <xdr:col>2</xdr:col>
      <xdr:colOff>352425</xdr:colOff>
      <xdr:row>14</xdr:row>
      <xdr:rowOff>152400</xdr:rowOff>
    </xdr:to>
    <xdr:sp>
      <xdr:nvSpPr>
        <xdr:cNvPr id="2" name="Line 2"/>
        <xdr:cNvSpPr>
          <a:spLocks/>
        </xdr:cNvSpPr>
      </xdr:nvSpPr>
      <xdr:spPr>
        <a:xfrm flipV="1">
          <a:off x="3362325" y="322897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13</xdr:row>
      <xdr:rowOff>152400</xdr:rowOff>
    </xdr:from>
    <xdr:to>
      <xdr:col>1</xdr:col>
      <xdr:colOff>2676525</xdr:colOff>
      <xdr:row>13</xdr:row>
      <xdr:rowOff>152400</xdr:rowOff>
    </xdr:to>
    <xdr:sp>
      <xdr:nvSpPr>
        <xdr:cNvPr id="1" name="Line 5"/>
        <xdr:cNvSpPr>
          <a:spLocks/>
        </xdr:cNvSpPr>
      </xdr:nvSpPr>
      <xdr:spPr>
        <a:xfrm>
          <a:off x="2609850" y="35623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2924175</xdr:colOff>
      <xdr:row>14</xdr:row>
      <xdr:rowOff>0</xdr:rowOff>
    </xdr:from>
    <xdr:to>
      <xdr:col>2</xdr:col>
      <xdr:colOff>19050</xdr:colOff>
      <xdr:row>14</xdr:row>
      <xdr:rowOff>0</xdr:rowOff>
    </xdr:to>
    <xdr:sp>
      <xdr:nvSpPr>
        <xdr:cNvPr id="2" name="Line 6"/>
        <xdr:cNvSpPr>
          <a:spLocks/>
        </xdr:cNvSpPr>
      </xdr:nvSpPr>
      <xdr:spPr>
        <a:xfrm>
          <a:off x="3619500" y="35718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0</xdr:row>
      <xdr:rowOff>0</xdr:rowOff>
    </xdr:from>
    <xdr:to>
      <xdr:col>5</xdr:col>
      <xdr:colOff>28575</xdr:colOff>
      <xdr:row>0</xdr:row>
      <xdr:rowOff>0</xdr:rowOff>
    </xdr:to>
    <xdr:sp>
      <xdr:nvSpPr>
        <xdr:cNvPr id="1" name="Line 1"/>
        <xdr:cNvSpPr>
          <a:spLocks/>
        </xdr:cNvSpPr>
      </xdr:nvSpPr>
      <xdr:spPr>
        <a:xfrm>
          <a:off x="1390650" y="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0</xdr:row>
      <xdr:rowOff>0</xdr:rowOff>
    </xdr:from>
    <xdr:to>
      <xdr:col>4</xdr:col>
      <xdr:colOff>9525</xdr:colOff>
      <xdr:row>0</xdr:row>
      <xdr:rowOff>0</xdr:rowOff>
    </xdr:to>
    <xdr:sp>
      <xdr:nvSpPr>
        <xdr:cNvPr id="2" name="Line 2"/>
        <xdr:cNvSpPr>
          <a:spLocks/>
        </xdr:cNvSpPr>
      </xdr:nvSpPr>
      <xdr:spPr>
        <a:xfrm>
          <a:off x="571500" y="0"/>
          <a:ext cx="170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3</xdr:col>
      <xdr:colOff>581025</xdr:colOff>
      <xdr:row>0</xdr:row>
      <xdr:rowOff>0</xdr:rowOff>
    </xdr:to>
    <xdr:sp>
      <xdr:nvSpPr>
        <xdr:cNvPr id="3" name="Line 3"/>
        <xdr:cNvSpPr>
          <a:spLocks/>
        </xdr:cNvSpPr>
      </xdr:nvSpPr>
      <xdr:spPr>
        <a:xfrm>
          <a:off x="476250" y="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0</xdr:row>
      <xdr:rowOff>0</xdr:rowOff>
    </xdr:from>
    <xdr:to>
      <xdr:col>4</xdr:col>
      <xdr:colOff>619125</xdr:colOff>
      <xdr:row>0</xdr:row>
      <xdr:rowOff>0</xdr:rowOff>
    </xdr:to>
    <xdr:sp>
      <xdr:nvSpPr>
        <xdr:cNvPr id="4" name="Line 4"/>
        <xdr:cNvSpPr>
          <a:spLocks/>
        </xdr:cNvSpPr>
      </xdr:nvSpPr>
      <xdr:spPr>
        <a:xfrm>
          <a:off x="1304925" y="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12</xdr:row>
      <xdr:rowOff>0</xdr:rowOff>
    </xdr:from>
    <xdr:to>
      <xdr:col>8</xdr:col>
      <xdr:colOff>400050</xdr:colOff>
      <xdr:row>12</xdr:row>
      <xdr:rowOff>0</xdr:rowOff>
    </xdr:to>
    <xdr:sp>
      <xdr:nvSpPr>
        <xdr:cNvPr id="5" name="Line 5"/>
        <xdr:cNvSpPr>
          <a:spLocks/>
        </xdr:cNvSpPr>
      </xdr:nvSpPr>
      <xdr:spPr>
        <a:xfrm>
          <a:off x="4743450" y="29622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866775</xdr:colOff>
      <xdr:row>11</xdr:row>
      <xdr:rowOff>190500</xdr:rowOff>
    </xdr:from>
    <xdr:to>
      <xdr:col>9</xdr:col>
      <xdr:colOff>685800</xdr:colOff>
      <xdr:row>11</xdr:row>
      <xdr:rowOff>190500</xdr:rowOff>
    </xdr:to>
    <xdr:sp>
      <xdr:nvSpPr>
        <xdr:cNvPr id="6" name="Line 6"/>
        <xdr:cNvSpPr>
          <a:spLocks/>
        </xdr:cNvSpPr>
      </xdr:nvSpPr>
      <xdr:spPr>
        <a:xfrm>
          <a:off x="6000750" y="295275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6"/>
  <dimension ref="A4:A11"/>
  <sheetViews>
    <sheetView zoomScalePageLayoutView="0" workbookViewId="0" topLeftCell="A1">
      <selection activeCell="A11" sqref="A11"/>
    </sheetView>
  </sheetViews>
  <sheetFormatPr defaultColWidth="9.140625" defaultRowHeight="12.75"/>
  <sheetData>
    <row r="4" ht="18">
      <c r="A4" s="334" t="s">
        <v>1110</v>
      </c>
    </row>
    <row r="5" ht="18">
      <c r="A5" s="334"/>
    </row>
    <row r="6" ht="18">
      <c r="A6" s="334" t="s">
        <v>2026</v>
      </c>
    </row>
    <row r="10" ht="18">
      <c r="A10" s="447" t="s">
        <v>923</v>
      </c>
    </row>
    <row r="11" ht="18">
      <c r="A11" s="334" t="s">
        <v>1773</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abColor indexed="62"/>
  </sheetPr>
  <dimension ref="A1:G41"/>
  <sheetViews>
    <sheetView showGridLines="0" zoomScalePageLayoutView="0" workbookViewId="0" topLeftCell="A1">
      <selection activeCell="F4" sqref="F4"/>
    </sheetView>
  </sheetViews>
  <sheetFormatPr defaultColWidth="9.140625" defaultRowHeight="12.75"/>
  <cols>
    <col min="1" max="1" width="28.421875" style="0" customWidth="1"/>
    <col min="2" max="2" width="11.7109375" style="352" customWidth="1"/>
    <col min="3" max="3" width="14.8515625" style="352" customWidth="1"/>
    <col min="4" max="4" width="14.7109375" style="352" customWidth="1"/>
    <col min="5" max="5" width="14.8515625" style="352" customWidth="1"/>
    <col min="6" max="6" width="20.7109375" style="0" customWidth="1"/>
    <col min="7" max="7" width="15.7109375" style="0" customWidth="1"/>
  </cols>
  <sheetData>
    <row r="1" spans="1:7" ht="15.75">
      <c r="A1" s="830"/>
      <c r="B1" s="830"/>
      <c r="C1" s="328"/>
      <c r="D1" s="328"/>
      <c r="E1" s="829" t="s">
        <v>359</v>
      </c>
      <c r="F1" s="829"/>
      <c r="G1" s="327"/>
    </row>
    <row r="2" spans="1:7" ht="12.75">
      <c r="A2" s="327"/>
      <c r="B2" s="545"/>
      <c r="C2" s="328"/>
      <c r="D2" s="328"/>
      <c r="E2" s="194"/>
      <c r="F2" s="194"/>
      <c r="G2" s="327"/>
    </row>
    <row r="3" spans="1:7" ht="17.25" customHeight="1">
      <c r="A3" s="434" t="s">
        <v>2670</v>
      </c>
      <c r="D3" s="328"/>
      <c r="E3" s="631"/>
      <c r="F3" s="194"/>
      <c r="G3" s="327"/>
    </row>
    <row r="4" spans="1:7" ht="22.5" customHeight="1">
      <c r="A4" s="819"/>
      <c r="B4" s="831"/>
      <c r="C4" s="820"/>
      <c r="D4" s="328"/>
      <c r="E4" s="194" t="s">
        <v>2671</v>
      </c>
      <c r="F4" s="574"/>
      <c r="G4" s="327"/>
    </row>
    <row r="5" spans="1:7" ht="12.75">
      <c r="A5" s="327"/>
      <c r="D5" s="328"/>
      <c r="E5" s="194"/>
      <c r="F5" s="190"/>
      <c r="G5" s="327"/>
    </row>
    <row r="6" spans="1:7" ht="19.5" customHeight="1">
      <c r="A6" s="434" t="s">
        <v>2672</v>
      </c>
      <c r="D6" s="328"/>
      <c r="E6" s="194" t="s">
        <v>1148</v>
      </c>
      <c r="F6" s="574"/>
      <c r="G6" s="327"/>
    </row>
    <row r="7" spans="1:7" ht="19.5" customHeight="1">
      <c r="A7" s="825"/>
      <c r="B7" s="826"/>
      <c r="C7" s="827"/>
      <c r="D7" s="328"/>
      <c r="E7" s="194" t="s">
        <v>2674</v>
      </c>
      <c r="F7" s="574"/>
      <c r="G7" s="327"/>
    </row>
    <row r="8" spans="4:7" ht="19.5" customHeight="1">
      <c r="D8" s="328"/>
      <c r="E8" s="194" t="s">
        <v>2676</v>
      </c>
      <c r="F8" s="574"/>
      <c r="G8" s="327"/>
    </row>
    <row r="9" spans="1:7" ht="19.5" customHeight="1">
      <c r="A9" s="434" t="s">
        <v>1149</v>
      </c>
      <c r="B9" s="555"/>
      <c r="C9" s="328"/>
      <c r="D9" s="328"/>
      <c r="E9" s="194" t="s">
        <v>2677</v>
      </c>
      <c r="F9" s="737"/>
      <c r="G9" s="738"/>
    </row>
    <row r="10" spans="1:7" ht="20.25" customHeight="1">
      <c r="A10" s="825"/>
      <c r="B10" s="826"/>
      <c r="C10" s="827"/>
      <c r="D10" s="328"/>
      <c r="E10" s="328"/>
      <c r="F10" s="327"/>
      <c r="G10" s="327"/>
    </row>
    <row r="11" spans="1:7" ht="12.75">
      <c r="A11" s="691"/>
      <c r="B11" s="691"/>
      <c r="C11" s="328"/>
      <c r="D11" s="328"/>
      <c r="E11" s="328"/>
      <c r="F11" s="327"/>
      <c r="G11" s="327"/>
    </row>
    <row r="12" spans="1:7" ht="15.75">
      <c r="A12" s="828" t="s">
        <v>510</v>
      </c>
      <c r="B12" s="828"/>
      <c r="C12" s="828"/>
      <c r="D12" s="828"/>
      <c r="E12" s="828"/>
      <c r="F12" s="828"/>
      <c r="G12" s="828"/>
    </row>
    <row r="13" spans="1:7" ht="12.75">
      <c r="A13" s="327"/>
      <c r="B13" s="328"/>
      <c r="C13" s="328"/>
      <c r="D13" s="328"/>
      <c r="E13" s="328"/>
      <c r="F13" s="327"/>
      <c r="G13" s="327"/>
    </row>
    <row r="14" spans="1:7" ht="12.75">
      <c r="A14" s="327"/>
      <c r="B14" s="328"/>
      <c r="C14" s="328"/>
      <c r="D14" s="328"/>
      <c r="E14" s="328"/>
      <c r="F14" s="327"/>
      <c r="G14" s="327"/>
    </row>
    <row r="15" spans="1:7" s="318" customFormat="1" ht="45.75" customHeight="1">
      <c r="A15" s="317" t="s">
        <v>511</v>
      </c>
      <c r="B15" s="351" t="s">
        <v>512</v>
      </c>
      <c r="C15" s="351" t="s">
        <v>513</v>
      </c>
      <c r="D15" s="351" t="s">
        <v>514</v>
      </c>
      <c r="E15" s="351" t="s">
        <v>515</v>
      </c>
      <c r="F15" s="317" t="s">
        <v>516</v>
      </c>
      <c r="G15" s="317" t="s">
        <v>517</v>
      </c>
    </row>
    <row r="16" spans="1:7" ht="12.75">
      <c r="A16" s="321" t="s">
        <v>518</v>
      </c>
      <c r="B16" s="50"/>
      <c r="C16" s="50"/>
      <c r="D16" s="50"/>
      <c r="E16" s="50">
        <f aca="true" t="shared" si="0" ref="E16:E36">B16-C16+D16</f>
        <v>0</v>
      </c>
      <c r="F16" s="319"/>
      <c r="G16" s="319"/>
    </row>
    <row r="17" spans="1:7" ht="12.75">
      <c r="A17" s="322"/>
      <c r="B17" s="52">
        <v>0</v>
      </c>
      <c r="C17" s="52">
        <v>0</v>
      </c>
      <c r="D17" s="52">
        <v>0</v>
      </c>
      <c r="E17" s="50">
        <f t="shared" si="0"/>
        <v>0</v>
      </c>
      <c r="F17" s="320">
        <v>0</v>
      </c>
      <c r="G17" s="320">
        <v>0</v>
      </c>
    </row>
    <row r="18" spans="1:7" ht="12.75">
      <c r="A18" s="322"/>
      <c r="B18" s="52">
        <v>0</v>
      </c>
      <c r="C18" s="52">
        <v>0</v>
      </c>
      <c r="D18" s="52">
        <v>0</v>
      </c>
      <c r="E18" s="50">
        <f t="shared" si="0"/>
        <v>0</v>
      </c>
      <c r="F18" s="320">
        <v>0</v>
      </c>
      <c r="G18" s="320">
        <v>0</v>
      </c>
    </row>
    <row r="19" spans="1:7" ht="12.75">
      <c r="A19" s="322"/>
      <c r="B19" s="52">
        <v>0</v>
      </c>
      <c r="C19" s="52">
        <v>0</v>
      </c>
      <c r="D19" s="52">
        <v>0</v>
      </c>
      <c r="E19" s="50">
        <f t="shared" si="0"/>
        <v>0</v>
      </c>
      <c r="F19" s="320">
        <v>0</v>
      </c>
      <c r="G19" s="320">
        <v>0</v>
      </c>
    </row>
    <row r="20" spans="1:7" ht="12.75">
      <c r="A20" s="322"/>
      <c r="B20" s="52">
        <v>0</v>
      </c>
      <c r="C20" s="52">
        <v>0</v>
      </c>
      <c r="D20" s="52">
        <v>0</v>
      </c>
      <c r="E20" s="50">
        <f t="shared" si="0"/>
        <v>0</v>
      </c>
      <c r="F20" s="320">
        <v>0</v>
      </c>
      <c r="G20" s="320">
        <v>0</v>
      </c>
    </row>
    <row r="21" spans="1:7" ht="12.75">
      <c r="A21" s="27" t="s">
        <v>519</v>
      </c>
      <c r="B21" s="50">
        <f>B17+B18+B19+B20</f>
        <v>0</v>
      </c>
      <c r="C21" s="50">
        <f>C17+C18+C19+C20</f>
        <v>0</v>
      </c>
      <c r="D21" s="50">
        <f>D17+D18+D19+D20</f>
        <v>0</v>
      </c>
      <c r="E21" s="50">
        <f t="shared" si="0"/>
        <v>0</v>
      </c>
      <c r="F21" s="319"/>
      <c r="G21" s="319"/>
    </row>
    <row r="22" spans="1:7" ht="12.75">
      <c r="A22" s="321" t="s">
        <v>520</v>
      </c>
      <c r="B22" s="50"/>
      <c r="C22" s="50"/>
      <c r="D22" s="50"/>
      <c r="E22" s="50">
        <f t="shared" si="0"/>
        <v>0</v>
      </c>
      <c r="F22" s="319"/>
      <c r="G22" s="319"/>
    </row>
    <row r="23" spans="1:7" ht="12.75">
      <c r="A23" s="322"/>
      <c r="B23" s="52">
        <v>0</v>
      </c>
      <c r="C23" s="52">
        <v>0</v>
      </c>
      <c r="D23" s="52">
        <v>0</v>
      </c>
      <c r="E23" s="50">
        <f t="shared" si="0"/>
        <v>0</v>
      </c>
      <c r="F23" s="320">
        <v>0</v>
      </c>
      <c r="G23" s="320">
        <v>0</v>
      </c>
    </row>
    <row r="24" spans="1:7" ht="12.75">
      <c r="A24" s="322"/>
      <c r="B24" s="52">
        <v>0</v>
      </c>
      <c r="C24" s="52">
        <v>0</v>
      </c>
      <c r="D24" s="52">
        <v>0</v>
      </c>
      <c r="E24" s="50">
        <f t="shared" si="0"/>
        <v>0</v>
      </c>
      <c r="F24" s="320">
        <v>0</v>
      </c>
      <c r="G24" s="320">
        <v>0</v>
      </c>
    </row>
    <row r="25" spans="1:7" ht="12.75">
      <c r="A25" s="322"/>
      <c r="B25" s="52">
        <v>0</v>
      </c>
      <c r="C25" s="52">
        <v>0</v>
      </c>
      <c r="D25" s="52">
        <v>0</v>
      </c>
      <c r="E25" s="50">
        <f t="shared" si="0"/>
        <v>0</v>
      </c>
      <c r="F25" s="320">
        <v>0</v>
      </c>
      <c r="G25" s="320">
        <v>0</v>
      </c>
    </row>
    <row r="26" spans="1:7" ht="12.75">
      <c r="A26" s="322"/>
      <c r="B26" s="52">
        <v>0</v>
      </c>
      <c r="C26" s="52">
        <v>0</v>
      </c>
      <c r="D26" s="52">
        <v>0</v>
      </c>
      <c r="E26" s="50">
        <f t="shared" si="0"/>
        <v>0</v>
      </c>
      <c r="F26" s="320">
        <v>0</v>
      </c>
      <c r="G26" s="320">
        <v>0</v>
      </c>
    </row>
    <row r="27" spans="1:7" ht="12.75">
      <c r="A27" s="27" t="s">
        <v>521</v>
      </c>
      <c r="B27" s="50">
        <f>B23+B24+B25+B26</f>
        <v>0</v>
      </c>
      <c r="C27" s="50">
        <f>C23+C24+C25+C26</f>
        <v>0</v>
      </c>
      <c r="D27" s="50">
        <f>D23+D24+D25+D26</f>
        <v>0</v>
      </c>
      <c r="E27" s="50">
        <f t="shared" si="0"/>
        <v>0</v>
      </c>
      <c r="F27" s="319"/>
      <c r="G27" s="319"/>
    </row>
    <row r="28" spans="1:7" ht="12.75">
      <c r="A28" s="321" t="s">
        <v>522</v>
      </c>
      <c r="B28" s="50"/>
      <c r="C28" s="50"/>
      <c r="D28" s="50"/>
      <c r="E28" s="50">
        <f t="shared" si="0"/>
        <v>0</v>
      </c>
      <c r="F28" s="319"/>
      <c r="G28" s="319"/>
    </row>
    <row r="29" spans="1:7" ht="12.75">
      <c r="A29" s="322" t="s">
        <v>845</v>
      </c>
      <c r="B29" s="52">
        <v>0</v>
      </c>
      <c r="C29" s="52">
        <v>0</v>
      </c>
      <c r="D29" s="52">
        <v>0</v>
      </c>
      <c r="E29" s="50">
        <f t="shared" si="0"/>
        <v>0</v>
      </c>
      <c r="F29" s="320">
        <v>0</v>
      </c>
      <c r="G29" s="320">
        <v>0</v>
      </c>
    </row>
    <row r="30" spans="1:7" ht="12.75">
      <c r="A30" s="322" t="s">
        <v>846</v>
      </c>
      <c r="B30" s="52">
        <v>0</v>
      </c>
      <c r="C30" s="52">
        <v>0</v>
      </c>
      <c r="D30" s="52">
        <v>0</v>
      </c>
      <c r="E30" s="50">
        <f t="shared" si="0"/>
        <v>0</v>
      </c>
      <c r="F30" s="320">
        <v>0</v>
      </c>
      <c r="G30" s="320">
        <v>0</v>
      </c>
    </row>
    <row r="31" spans="1:7" ht="12.75">
      <c r="A31" s="27" t="s">
        <v>523</v>
      </c>
      <c r="B31" s="50">
        <f>B29+B30</f>
        <v>0</v>
      </c>
      <c r="C31" s="50">
        <f>C29+C30</f>
        <v>0</v>
      </c>
      <c r="D31" s="50">
        <f>D29+D30</f>
        <v>0</v>
      </c>
      <c r="E31" s="50">
        <f t="shared" si="0"/>
        <v>0</v>
      </c>
      <c r="F31" s="319"/>
      <c r="G31" s="319"/>
    </row>
    <row r="32" spans="1:7" ht="12.75">
      <c r="A32" s="321" t="s">
        <v>524</v>
      </c>
      <c r="B32" s="50"/>
      <c r="C32" s="50"/>
      <c r="D32" s="50"/>
      <c r="E32" s="50">
        <f t="shared" si="0"/>
        <v>0</v>
      </c>
      <c r="F32" s="319"/>
      <c r="G32" s="319"/>
    </row>
    <row r="33" spans="1:7" ht="12.75">
      <c r="A33" s="322" t="s">
        <v>845</v>
      </c>
      <c r="B33" s="52">
        <v>0</v>
      </c>
      <c r="C33" s="52">
        <v>0</v>
      </c>
      <c r="D33" s="52">
        <v>0</v>
      </c>
      <c r="E33" s="50">
        <f t="shared" si="0"/>
        <v>0</v>
      </c>
      <c r="F33" s="320">
        <v>0</v>
      </c>
      <c r="G33" s="320">
        <v>0</v>
      </c>
    </row>
    <row r="34" spans="1:7" ht="12.75">
      <c r="A34" s="322" t="s">
        <v>846</v>
      </c>
      <c r="B34" s="52">
        <v>0</v>
      </c>
      <c r="C34" s="52">
        <v>0</v>
      </c>
      <c r="D34" s="52">
        <v>0</v>
      </c>
      <c r="E34" s="50">
        <f t="shared" si="0"/>
        <v>0</v>
      </c>
      <c r="F34" s="320">
        <v>0</v>
      </c>
      <c r="G34" s="320">
        <v>0</v>
      </c>
    </row>
    <row r="35" spans="1:7" ht="12.75">
      <c r="A35" s="27" t="s">
        <v>525</v>
      </c>
      <c r="B35" s="50">
        <f>B33+B34</f>
        <v>0</v>
      </c>
      <c r="C35" s="50">
        <f>C33+C34</f>
        <v>0</v>
      </c>
      <c r="D35" s="50">
        <f>D33+D34</f>
        <v>0</v>
      </c>
      <c r="E35" s="50">
        <f t="shared" si="0"/>
        <v>0</v>
      </c>
      <c r="F35" s="319"/>
      <c r="G35" s="319"/>
    </row>
    <row r="36" spans="1:7" ht="12.75">
      <c r="A36" s="321" t="s">
        <v>526</v>
      </c>
      <c r="B36" s="50">
        <f>B21+B27+B31+B35</f>
        <v>0</v>
      </c>
      <c r="C36" s="50">
        <f>C21+C27+C31+C35</f>
        <v>0</v>
      </c>
      <c r="D36" s="50">
        <f>D21+D27+D31+D35</f>
        <v>0</v>
      </c>
      <c r="E36" s="50">
        <f t="shared" si="0"/>
        <v>0</v>
      </c>
      <c r="F36" s="319"/>
      <c r="G36" s="319"/>
    </row>
    <row r="38" spans="1:2" ht="12.75">
      <c r="A38" t="s">
        <v>527</v>
      </c>
      <c r="B38" s="352" t="s">
        <v>2343</v>
      </c>
    </row>
    <row r="39" ht="12.75">
      <c r="B39" s="352" t="s">
        <v>2700</v>
      </c>
    </row>
    <row r="40" ht="12.75">
      <c r="B40" s="352" t="s">
        <v>528</v>
      </c>
    </row>
    <row r="41" ht="12.75">
      <c r="B41" s="352" t="s">
        <v>2344</v>
      </c>
    </row>
  </sheetData>
  <sheetProtection selectLockedCells="1"/>
  <mergeCells count="7">
    <mergeCell ref="A10:C10"/>
    <mergeCell ref="A12:G12"/>
    <mergeCell ref="E1:F1"/>
    <mergeCell ref="A1:B1"/>
    <mergeCell ref="F9:G9"/>
    <mergeCell ref="A4:C4"/>
    <mergeCell ref="A7:C7"/>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10">
    <tabColor indexed="10"/>
  </sheetPr>
  <dimension ref="A1:K54"/>
  <sheetViews>
    <sheetView showGridLines="0" tabSelected="1" zoomScalePageLayoutView="0" workbookViewId="0" topLeftCell="A4">
      <selection activeCell="A12" sqref="A12:G12"/>
    </sheetView>
  </sheetViews>
  <sheetFormatPr defaultColWidth="9.140625" defaultRowHeight="12.75"/>
  <cols>
    <col min="1" max="1" width="28.140625" style="0" customWidth="1"/>
    <col min="2" max="2" width="14.7109375" style="352" customWidth="1"/>
    <col min="3" max="3" width="15.421875" style="352" customWidth="1"/>
    <col min="4" max="4" width="15.28125" style="352" customWidth="1"/>
    <col min="5" max="5" width="15.57421875" style="352" customWidth="1"/>
    <col min="6" max="6" width="19.140625" style="0" customWidth="1"/>
    <col min="7" max="7" width="15.7109375" style="0" customWidth="1"/>
    <col min="9" max="11" width="9.140625" style="314" customWidth="1"/>
  </cols>
  <sheetData>
    <row r="1" spans="1:7" ht="15.75">
      <c r="A1" s="327"/>
      <c r="B1" s="545"/>
      <c r="C1" s="328"/>
      <c r="D1" s="328"/>
      <c r="E1" s="833" t="s">
        <v>359</v>
      </c>
      <c r="F1" s="833"/>
      <c r="G1" s="327"/>
    </row>
    <row r="2" spans="1:7" ht="12.75">
      <c r="A2" s="327"/>
      <c r="B2" s="545"/>
      <c r="C2" s="328"/>
      <c r="D2" s="328"/>
      <c r="E2" s="194"/>
      <c r="F2" s="194"/>
      <c r="G2" s="327"/>
    </row>
    <row r="3" spans="1:7" ht="19.5" customHeight="1">
      <c r="A3" s="692" t="s">
        <v>2670</v>
      </c>
      <c r="D3" s="328"/>
      <c r="E3" s="631"/>
      <c r="F3" s="194"/>
      <c r="G3" s="327"/>
    </row>
    <row r="4" spans="1:7" ht="21.75" customHeight="1">
      <c r="A4" s="825"/>
      <c r="B4" s="826"/>
      <c r="C4" s="827"/>
      <c r="D4" s="328"/>
      <c r="E4" s="194" t="s">
        <v>2671</v>
      </c>
      <c r="F4" s="574">
        <v>31</v>
      </c>
      <c r="G4" s="327"/>
    </row>
    <row r="5" spans="4:7" ht="11.25" customHeight="1">
      <c r="D5" s="328"/>
      <c r="E5" s="194"/>
      <c r="F5" s="190"/>
      <c r="G5" s="327"/>
    </row>
    <row r="6" spans="1:7" ht="19.5" customHeight="1">
      <c r="A6" s="692" t="s">
        <v>2672</v>
      </c>
      <c r="D6" s="328"/>
      <c r="E6" s="194" t="s">
        <v>1148</v>
      </c>
      <c r="F6" s="574">
        <v>8221</v>
      </c>
      <c r="G6" s="327"/>
    </row>
    <row r="7" spans="1:7" ht="19.5" customHeight="1">
      <c r="A7" s="825">
        <v>0</v>
      </c>
      <c r="B7" s="826"/>
      <c r="C7" s="827"/>
      <c r="D7" s="328"/>
      <c r="E7" s="194" t="s">
        <v>2674</v>
      </c>
      <c r="F7" s="574">
        <v>3316661</v>
      </c>
      <c r="G7" s="327"/>
    </row>
    <row r="8" spans="1:7" ht="18" customHeight="1">
      <c r="A8" s="834"/>
      <c r="B8" s="834"/>
      <c r="C8" s="328"/>
      <c r="D8" s="328"/>
      <c r="E8" s="194" t="s">
        <v>2676</v>
      </c>
      <c r="F8" s="574">
        <v>80102</v>
      </c>
      <c r="G8" s="327"/>
    </row>
    <row r="9" spans="1:7" ht="19.5" customHeight="1">
      <c r="A9" s="692" t="s">
        <v>1149</v>
      </c>
      <c r="D9" s="328"/>
      <c r="E9" s="194" t="s">
        <v>2677</v>
      </c>
      <c r="F9" s="777" t="s">
        <v>2815</v>
      </c>
      <c r="G9" s="778"/>
    </row>
    <row r="10" spans="1:7" ht="19.5" customHeight="1">
      <c r="A10" s="825"/>
      <c r="B10" s="826"/>
      <c r="C10" s="827"/>
      <c r="D10" s="328"/>
      <c r="E10" s="194"/>
      <c r="F10" s="693"/>
      <c r="G10" s="693"/>
    </row>
    <row r="11" spans="1:7" ht="12.75">
      <c r="A11" s="327"/>
      <c r="B11" s="328"/>
      <c r="C11" s="328"/>
      <c r="D11" s="328"/>
      <c r="E11" s="328"/>
      <c r="F11" s="327"/>
      <c r="G11" s="327"/>
    </row>
    <row r="12" spans="1:7" ht="12.75">
      <c r="A12" s="832" t="s">
        <v>529</v>
      </c>
      <c r="B12" s="832"/>
      <c r="C12" s="832"/>
      <c r="D12" s="832"/>
      <c r="E12" s="832"/>
      <c r="F12" s="832"/>
      <c r="G12" s="832"/>
    </row>
    <row r="13" spans="1:7" ht="12.75">
      <c r="A13" s="327"/>
      <c r="B13" s="328"/>
      <c r="C13" s="328"/>
      <c r="D13" s="328"/>
      <c r="E13" s="328"/>
      <c r="F13" s="327"/>
      <c r="G13" s="327"/>
    </row>
    <row r="14" spans="1:11" s="318" customFormat="1" ht="42" customHeight="1">
      <c r="A14" s="317" t="s">
        <v>511</v>
      </c>
      <c r="B14" s="351" t="s">
        <v>512</v>
      </c>
      <c r="C14" s="351" t="s">
        <v>530</v>
      </c>
      <c r="D14" s="351" t="s">
        <v>531</v>
      </c>
      <c r="E14" s="351" t="s">
        <v>515</v>
      </c>
      <c r="F14" s="317" t="s">
        <v>516</v>
      </c>
      <c r="G14" s="317" t="s">
        <v>532</v>
      </c>
      <c r="I14" s="446"/>
      <c r="J14" s="446"/>
      <c r="K14" s="446"/>
    </row>
    <row r="15" spans="1:7" ht="12.75">
      <c r="A15" s="321" t="s">
        <v>518</v>
      </c>
      <c r="B15" s="50"/>
      <c r="C15" s="50"/>
      <c r="D15" s="50"/>
      <c r="E15" s="50">
        <v>0</v>
      </c>
      <c r="F15" s="321"/>
      <c r="G15" s="321"/>
    </row>
    <row r="16" spans="1:7" ht="12.75">
      <c r="A16" s="322" t="s">
        <v>2813</v>
      </c>
      <c r="B16" s="52">
        <v>0</v>
      </c>
      <c r="C16" s="52">
        <v>59745.25</v>
      </c>
      <c r="D16" s="52">
        <v>59745.25</v>
      </c>
      <c r="E16" s="50">
        <f aca="true" t="shared" si="0" ref="E16:E46">B16-C16+D16</f>
        <v>0</v>
      </c>
      <c r="F16" s="322">
        <v>0</v>
      </c>
      <c r="G16" s="718">
        <v>41754</v>
      </c>
    </row>
    <row r="17" spans="1:7" ht="12.75">
      <c r="A17" s="322" t="s">
        <v>846</v>
      </c>
      <c r="B17" s="52">
        <v>0</v>
      </c>
      <c r="C17" s="52">
        <v>0</v>
      </c>
      <c r="D17" s="52">
        <v>0</v>
      </c>
      <c r="E17" s="50">
        <f t="shared" si="0"/>
        <v>0</v>
      </c>
      <c r="F17" s="322">
        <v>0</v>
      </c>
      <c r="G17" s="322" t="s">
        <v>2814</v>
      </c>
    </row>
    <row r="18" spans="1:7" ht="12.75">
      <c r="A18" s="322" t="s">
        <v>847</v>
      </c>
      <c r="B18" s="52">
        <v>0</v>
      </c>
      <c r="C18" s="52">
        <v>0</v>
      </c>
      <c r="D18" s="52">
        <v>0</v>
      </c>
      <c r="E18" s="50">
        <f t="shared" si="0"/>
        <v>0</v>
      </c>
      <c r="F18" s="322">
        <v>0</v>
      </c>
      <c r="G18" s="322">
        <v>0</v>
      </c>
    </row>
    <row r="19" spans="1:7" ht="12.75">
      <c r="A19" s="322" t="s">
        <v>848</v>
      </c>
      <c r="B19" s="52">
        <v>0</v>
      </c>
      <c r="C19" s="52">
        <v>0</v>
      </c>
      <c r="D19" s="52">
        <v>0</v>
      </c>
      <c r="E19" s="50">
        <f t="shared" si="0"/>
        <v>0</v>
      </c>
      <c r="F19" s="322">
        <v>0</v>
      </c>
      <c r="G19" s="322">
        <v>0</v>
      </c>
    </row>
    <row r="20" spans="1:7" ht="12.75">
      <c r="A20" s="27" t="s">
        <v>519</v>
      </c>
      <c r="B20" s="50">
        <f>B16+B17+B18+B19</f>
        <v>0</v>
      </c>
      <c r="C20" s="50">
        <f>C16+C17+C18+C19</f>
        <v>59745.25</v>
      </c>
      <c r="D20" s="50">
        <f>D16+D17+D18+D19</f>
        <v>59745.25</v>
      </c>
      <c r="E20" s="50">
        <f t="shared" si="0"/>
        <v>0</v>
      </c>
      <c r="F20" s="321"/>
      <c r="G20" s="321"/>
    </row>
    <row r="21" spans="1:7" ht="12.75">
      <c r="A21" s="321" t="s">
        <v>520</v>
      </c>
      <c r="B21" s="50">
        <v>0</v>
      </c>
      <c r="C21" s="50"/>
      <c r="D21" s="50"/>
      <c r="E21" s="50">
        <f t="shared" si="0"/>
        <v>0</v>
      </c>
      <c r="F21" s="321"/>
      <c r="G21" s="321"/>
    </row>
    <row r="22" spans="1:7" ht="12.75">
      <c r="A22" s="322"/>
      <c r="B22" s="52"/>
      <c r="C22" s="52"/>
      <c r="D22" s="52"/>
      <c r="E22" s="50">
        <f t="shared" si="0"/>
        <v>0</v>
      </c>
      <c r="F22" s="322">
        <v>0</v>
      </c>
      <c r="G22" s="322"/>
    </row>
    <row r="23" spans="1:7" ht="12.75">
      <c r="A23" s="322"/>
      <c r="B23" s="52">
        <v>0</v>
      </c>
      <c r="C23" s="52">
        <v>0</v>
      </c>
      <c r="D23" s="52">
        <v>0</v>
      </c>
      <c r="E23" s="50">
        <f t="shared" si="0"/>
        <v>0</v>
      </c>
      <c r="F23" s="322">
        <v>0</v>
      </c>
      <c r="G23" s="322"/>
    </row>
    <row r="24" spans="1:7" ht="12.75">
      <c r="A24" s="322" t="s">
        <v>847</v>
      </c>
      <c r="B24" s="52">
        <v>0</v>
      </c>
      <c r="C24" s="52">
        <v>0</v>
      </c>
      <c r="D24" s="52">
        <v>0</v>
      </c>
      <c r="E24" s="50">
        <f t="shared" si="0"/>
        <v>0</v>
      </c>
      <c r="F24" s="322">
        <v>0</v>
      </c>
      <c r="G24" s="322">
        <v>0</v>
      </c>
    </row>
    <row r="25" spans="1:7" ht="12.75">
      <c r="A25" s="322" t="s">
        <v>848</v>
      </c>
      <c r="B25" s="52">
        <v>0</v>
      </c>
      <c r="C25" s="52">
        <v>0</v>
      </c>
      <c r="D25" s="52">
        <v>0</v>
      </c>
      <c r="E25" s="50">
        <f t="shared" si="0"/>
        <v>0</v>
      </c>
      <c r="F25" s="322">
        <v>0</v>
      </c>
      <c r="G25" s="322">
        <v>0</v>
      </c>
    </row>
    <row r="26" spans="1:7" ht="12.75">
      <c r="A26" s="27" t="s">
        <v>521</v>
      </c>
      <c r="B26" s="50">
        <f>B22+B23+B24+B25</f>
        <v>0</v>
      </c>
      <c r="C26" s="50">
        <f>C22+C23+C24+C25</f>
        <v>0</v>
      </c>
      <c r="D26" s="50">
        <f>D22+D23+D24+D25</f>
        <v>0</v>
      </c>
      <c r="E26" s="50">
        <f t="shared" si="0"/>
        <v>0</v>
      </c>
      <c r="F26" s="321">
        <v>0</v>
      </c>
      <c r="G26" s="321"/>
    </row>
    <row r="27" spans="1:7" ht="12.75">
      <c r="A27" s="321" t="s">
        <v>522</v>
      </c>
      <c r="B27" s="50">
        <f>SUM(B16:B19)</f>
        <v>0</v>
      </c>
      <c r="C27" s="50"/>
      <c r="D27" s="50"/>
      <c r="E27" s="50">
        <f t="shared" si="0"/>
        <v>0</v>
      </c>
      <c r="F27" s="321"/>
      <c r="G27" s="321"/>
    </row>
    <row r="28" spans="1:7" ht="12.75">
      <c r="A28" s="322" t="s">
        <v>845</v>
      </c>
      <c r="B28" s="52">
        <v>0</v>
      </c>
      <c r="C28" s="52">
        <v>0</v>
      </c>
      <c r="D28" s="52">
        <v>0</v>
      </c>
      <c r="E28" s="50">
        <f t="shared" si="0"/>
        <v>0</v>
      </c>
      <c r="F28" s="322">
        <v>0</v>
      </c>
      <c r="G28" s="322">
        <v>0</v>
      </c>
    </row>
    <row r="29" spans="1:7" ht="12.75">
      <c r="A29" s="322" t="s">
        <v>846</v>
      </c>
      <c r="B29" s="52">
        <v>0</v>
      </c>
      <c r="C29" s="52">
        <v>0</v>
      </c>
      <c r="D29" s="52">
        <v>0</v>
      </c>
      <c r="E29" s="50">
        <f t="shared" si="0"/>
        <v>0</v>
      </c>
      <c r="F29" s="322">
        <v>0</v>
      </c>
      <c r="G29" s="322">
        <v>0</v>
      </c>
    </row>
    <row r="30" spans="1:7" ht="12.75">
      <c r="A30" s="27" t="s">
        <v>523</v>
      </c>
      <c r="B30" s="50">
        <f>B28+B29</f>
        <v>0</v>
      </c>
      <c r="C30" s="50">
        <f>C28+C29</f>
        <v>0</v>
      </c>
      <c r="D30" s="50">
        <f>D28+D29</f>
        <v>0</v>
      </c>
      <c r="E30" s="50">
        <f t="shared" si="0"/>
        <v>0</v>
      </c>
      <c r="F30" s="321"/>
      <c r="G30" s="321"/>
    </row>
    <row r="31" spans="1:7" ht="12.75">
      <c r="A31" s="321" t="s">
        <v>524</v>
      </c>
      <c r="B31" s="50"/>
      <c r="C31" s="50"/>
      <c r="D31" s="50"/>
      <c r="E31" s="50">
        <f t="shared" si="0"/>
        <v>0</v>
      </c>
      <c r="F31" s="321"/>
      <c r="G31" s="321"/>
    </row>
    <row r="32" spans="1:7" ht="12.75">
      <c r="A32" s="322" t="s">
        <v>845</v>
      </c>
      <c r="B32" s="52">
        <v>0</v>
      </c>
      <c r="C32" s="52">
        <v>0</v>
      </c>
      <c r="D32" s="52">
        <v>0</v>
      </c>
      <c r="E32" s="50">
        <f t="shared" si="0"/>
        <v>0</v>
      </c>
      <c r="F32" s="322">
        <v>0</v>
      </c>
      <c r="G32" s="322">
        <v>0</v>
      </c>
    </row>
    <row r="33" spans="1:7" ht="12.75">
      <c r="A33" s="322" t="s">
        <v>846</v>
      </c>
      <c r="B33" s="52">
        <v>0</v>
      </c>
      <c r="C33" s="52">
        <v>0</v>
      </c>
      <c r="D33" s="52">
        <v>0</v>
      </c>
      <c r="E33" s="50">
        <f t="shared" si="0"/>
        <v>0</v>
      </c>
      <c r="F33" s="322">
        <v>0</v>
      </c>
      <c r="G33" s="322">
        <v>0</v>
      </c>
    </row>
    <row r="34" spans="1:7" ht="12.75">
      <c r="A34" s="27" t="s">
        <v>525</v>
      </c>
      <c r="B34" s="50">
        <f>B32+B33</f>
        <v>0</v>
      </c>
      <c r="C34" s="50">
        <f>C32+C33</f>
        <v>0</v>
      </c>
      <c r="D34" s="50">
        <f>D32+D33</f>
        <v>0</v>
      </c>
      <c r="E34" s="50">
        <f t="shared" si="0"/>
        <v>0</v>
      </c>
      <c r="F34" s="321"/>
      <c r="G34" s="321"/>
    </row>
    <row r="35" spans="1:7" ht="12.75">
      <c r="A35" s="321" t="s">
        <v>275</v>
      </c>
      <c r="B35" s="50">
        <v>0</v>
      </c>
      <c r="C35" s="50">
        <v>0</v>
      </c>
      <c r="D35" s="50">
        <v>0</v>
      </c>
      <c r="E35" s="50">
        <f t="shared" si="0"/>
        <v>0</v>
      </c>
      <c r="F35" s="321"/>
      <c r="G35" s="321"/>
    </row>
    <row r="36" spans="1:7" ht="12.75">
      <c r="A36" s="322" t="s">
        <v>845</v>
      </c>
      <c r="B36" s="52">
        <v>0</v>
      </c>
      <c r="C36" s="52">
        <v>0</v>
      </c>
      <c r="D36" s="52">
        <v>0</v>
      </c>
      <c r="E36" s="50">
        <f t="shared" si="0"/>
        <v>0</v>
      </c>
      <c r="F36" s="322">
        <v>0</v>
      </c>
      <c r="G36" s="322">
        <v>0</v>
      </c>
    </row>
    <row r="37" spans="1:7" ht="12.75">
      <c r="A37" s="322" t="s">
        <v>846</v>
      </c>
      <c r="B37" s="52">
        <v>0</v>
      </c>
      <c r="C37" s="52">
        <v>0</v>
      </c>
      <c r="D37" s="52">
        <v>0</v>
      </c>
      <c r="E37" s="50">
        <f t="shared" si="0"/>
        <v>0</v>
      </c>
      <c r="F37" s="322">
        <v>0</v>
      </c>
      <c r="G37" s="322">
        <v>0</v>
      </c>
    </row>
    <row r="38" spans="1:7" ht="12.75">
      <c r="A38" s="322" t="s">
        <v>847</v>
      </c>
      <c r="B38" s="52">
        <v>0</v>
      </c>
      <c r="C38" s="52">
        <v>0</v>
      </c>
      <c r="D38" s="52">
        <v>0</v>
      </c>
      <c r="E38" s="50">
        <f t="shared" si="0"/>
        <v>0</v>
      </c>
      <c r="F38" s="322">
        <v>0</v>
      </c>
      <c r="G38" s="322">
        <v>0</v>
      </c>
    </row>
    <row r="39" spans="1:7" ht="12.75">
      <c r="A39" s="322" t="s">
        <v>848</v>
      </c>
      <c r="B39" s="52">
        <v>0</v>
      </c>
      <c r="C39" s="52">
        <v>0</v>
      </c>
      <c r="D39" s="52">
        <v>0</v>
      </c>
      <c r="E39" s="50">
        <f t="shared" si="0"/>
        <v>0</v>
      </c>
      <c r="F39" s="322">
        <v>0</v>
      </c>
      <c r="G39" s="322">
        <v>0</v>
      </c>
    </row>
    <row r="40" spans="1:7" ht="12.75">
      <c r="A40" s="322" t="s">
        <v>849</v>
      </c>
      <c r="B40" s="52">
        <v>0</v>
      </c>
      <c r="C40" s="52">
        <v>0</v>
      </c>
      <c r="D40" s="52">
        <v>0</v>
      </c>
      <c r="E40" s="50">
        <f t="shared" si="0"/>
        <v>0</v>
      </c>
      <c r="F40" s="322">
        <v>0</v>
      </c>
      <c r="G40" s="322">
        <v>0</v>
      </c>
    </row>
    <row r="41" spans="1:7" ht="12.75">
      <c r="A41" s="27" t="s">
        <v>533</v>
      </c>
      <c r="B41" s="50">
        <f>B36+B37+B38+B39+B40</f>
        <v>0</v>
      </c>
      <c r="C41" s="50">
        <f>C36+C37+C38+C39+C40</f>
        <v>0</v>
      </c>
      <c r="D41" s="50">
        <f>D36+D37+D38+D39+D40</f>
        <v>0</v>
      </c>
      <c r="E41" s="50">
        <f t="shared" si="0"/>
        <v>0</v>
      </c>
      <c r="F41" s="321"/>
      <c r="G41" s="321"/>
    </row>
    <row r="42" spans="1:7" ht="12.75">
      <c r="A42" s="321" t="s">
        <v>274</v>
      </c>
      <c r="B42" s="50"/>
      <c r="C42" s="50"/>
      <c r="D42" s="50"/>
      <c r="E42" s="50">
        <f t="shared" si="0"/>
        <v>0</v>
      </c>
      <c r="F42" s="321"/>
      <c r="G42" s="321"/>
    </row>
    <row r="43" spans="1:7" ht="12.75">
      <c r="A43" s="322" t="s">
        <v>845</v>
      </c>
      <c r="B43" s="430">
        <v>0</v>
      </c>
      <c r="C43" s="430">
        <v>0</v>
      </c>
      <c r="D43" s="430">
        <v>0</v>
      </c>
      <c r="E43" s="50">
        <f t="shared" si="0"/>
        <v>0</v>
      </c>
      <c r="F43" s="456">
        <v>0</v>
      </c>
      <c r="G43" s="456">
        <v>0</v>
      </c>
    </row>
    <row r="44" spans="1:7" ht="12.75">
      <c r="A44" s="322" t="s">
        <v>846</v>
      </c>
      <c r="B44" s="430">
        <v>0</v>
      </c>
      <c r="C44" s="430">
        <v>0</v>
      </c>
      <c r="D44" s="430">
        <v>0</v>
      </c>
      <c r="E44" s="50">
        <f t="shared" si="0"/>
        <v>0</v>
      </c>
      <c r="F44" s="456">
        <v>0</v>
      </c>
      <c r="G44" s="456">
        <v>0</v>
      </c>
    </row>
    <row r="45" spans="1:7" ht="12.75">
      <c r="A45" s="27" t="s">
        <v>276</v>
      </c>
      <c r="B45" s="50">
        <f>B43+B44</f>
        <v>0</v>
      </c>
      <c r="C45" s="50">
        <f>C43+C44</f>
        <v>0</v>
      </c>
      <c r="D45" s="50">
        <f>D43+D44</f>
        <v>0</v>
      </c>
      <c r="E45" s="50"/>
      <c r="F45" s="321"/>
      <c r="G45" s="321"/>
    </row>
    <row r="46" spans="1:7" ht="12.75">
      <c r="A46" s="321" t="s">
        <v>526</v>
      </c>
      <c r="B46" s="50">
        <f>B20+B26+B30+B34+B41+B45</f>
        <v>0</v>
      </c>
      <c r="C46" s="50">
        <f>C20+C26+C30+C34+C41+C45</f>
        <v>59745.25</v>
      </c>
      <c r="D46" s="50">
        <f>D20+D26+D30+D34+D41+D45</f>
        <v>59745.25</v>
      </c>
      <c r="E46" s="50">
        <f t="shared" si="0"/>
        <v>0</v>
      </c>
      <c r="F46" s="321"/>
      <c r="G46" s="321"/>
    </row>
    <row r="48" spans="1:2" ht="12.75">
      <c r="A48" t="s">
        <v>527</v>
      </c>
      <c r="B48" s="352" t="s">
        <v>2345</v>
      </c>
    </row>
    <row r="49" ht="12.75">
      <c r="B49" s="352" t="s">
        <v>2348</v>
      </c>
    </row>
    <row r="50" ht="12.75">
      <c r="B50" s="352" t="s">
        <v>2347</v>
      </c>
    </row>
    <row r="51" ht="12.75">
      <c r="B51" s="352" t="s">
        <v>2346</v>
      </c>
    </row>
    <row r="53" ht="12.75">
      <c r="A53" t="s">
        <v>2690</v>
      </c>
    </row>
    <row r="54" ht="12.75">
      <c r="A54" t="s">
        <v>2691</v>
      </c>
    </row>
  </sheetData>
  <sheetProtection selectLockedCells="1"/>
  <mergeCells count="7">
    <mergeCell ref="A7:C7"/>
    <mergeCell ref="A10:C10"/>
    <mergeCell ref="A12:G12"/>
    <mergeCell ref="E1:F1"/>
    <mergeCell ref="A8:B8"/>
    <mergeCell ref="F9:G9"/>
    <mergeCell ref="A4:C4"/>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11">
    <tabColor indexed="22"/>
  </sheetPr>
  <dimension ref="A1:F30"/>
  <sheetViews>
    <sheetView zoomScalePageLayoutView="0" workbookViewId="0" topLeftCell="A2">
      <selection activeCell="F13" sqref="F13:F27"/>
    </sheetView>
  </sheetViews>
  <sheetFormatPr defaultColWidth="9.140625" defaultRowHeight="12.75"/>
  <cols>
    <col min="1" max="1" width="4.8515625" style="458" customWidth="1"/>
    <col min="2" max="2" width="40.7109375" style="458" customWidth="1"/>
    <col min="3" max="3" width="14.7109375" style="459" customWidth="1"/>
    <col min="4" max="4" width="14.140625" style="459" customWidth="1"/>
    <col min="5" max="5" width="14.421875" style="461" customWidth="1"/>
    <col min="6" max="6" width="15.140625" style="461" customWidth="1"/>
    <col min="7" max="16384" width="9.140625" style="458" customWidth="1"/>
  </cols>
  <sheetData>
    <row r="1" spans="5:6" ht="15">
      <c r="E1" s="837" t="s">
        <v>1274</v>
      </c>
      <c r="F1" s="837"/>
    </row>
    <row r="2" spans="1:2" ht="15">
      <c r="A2" s="460" t="s">
        <v>1275</v>
      </c>
      <c r="B2" s="460"/>
    </row>
    <row r="3" spans="1:2" ht="15">
      <c r="A3" s="460"/>
      <c r="B3" s="460"/>
    </row>
    <row r="4" spans="1:3" ht="15">
      <c r="A4" s="460"/>
      <c r="B4" s="838">
        <f>'Obrazac PR-RAS'!B4</f>
        <v>0</v>
      </c>
      <c r="C4" s="839"/>
    </row>
    <row r="5" spans="1:2" ht="15">
      <c r="A5" s="460"/>
      <c r="B5" s="460"/>
    </row>
    <row r="12" spans="3:6" s="462" customFormat="1" ht="15" customHeight="1">
      <c r="C12" s="463" t="s">
        <v>1276</v>
      </c>
      <c r="D12" s="463" t="s">
        <v>1277</v>
      </c>
      <c r="E12" s="464" t="s">
        <v>1278</v>
      </c>
      <c r="F12" s="464" t="s">
        <v>1279</v>
      </c>
    </row>
    <row r="13" spans="1:6" s="469" customFormat="1" ht="15" customHeight="1">
      <c r="A13" s="465" t="s">
        <v>845</v>
      </c>
      <c r="B13" s="465" t="s">
        <v>1280</v>
      </c>
      <c r="C13" s="466">
        <f>'Obrazac PR-RAS'!F23</f>
        <v>0</v>
      </c>
      <c r="D13" s="466">
        <f>'Obrazac PR-RAS'!G23</f>
        <v>0</v>
      </c>
      <c r="E13" s="467">
        <f aca="true" t="shared" si="0" ref="E13:E27">IF(C13=0,"",(IF(D13=0,"",D13/C13*100)))</f>
      </c>
      <c r="F13" s="468">
        <f aca="true" t="shared" si="1" ref="F13:F23">IF(D13=0,"",D13/$D$27*100)</f>
      </c>
    </row>
    <row r="14" spans="1:6" s="469" customFormat="1" ht="15" customHeight="1">
      <c r="A14" s="465" t="s">
        <v>846</v>
      </c>
      <c r="B14" s="465" t="s">
        <v>1281</v>
      </c>
      <c r="C14" s="466">
        <f>'Obrazac PR-RAS'!F32</f>
        <v>0</v>
      </c>
      <c r="D14" s="466">
        <f>'Obrazac PR-RAS'!G32</f>
        <v>0</v>
      </c>
      <c r="E14" s="467">
        <f t="shared" si="0"/>
      </c>
      <c r="F14" s="468">
        <f t="shared" si="1"/>
      </c>
    </row>
    <row r="15" spans="1:6" s="469" customFormat="1" ht="15" customHeight="1">
      <c r="A15" s="465" t="s">
        <v>847</v>
      </c>
      <c r="B15" s="465" t="s">
        <v>1282</v>
      </c>
      <c r="C15" s="466">
        <f>IF('Obrazac PR-RAS'!D2=1,'Obrazac PR-RAS'!F40+'Obrazac PR-RAS'!F48+'Obrazac PR-RAS'!F49,0)</f>
        <v>0</v>
      </c>
      <c r="D15" s="466">
        <f>IF('Obrazac PR-RAS'!D2=1,'Obrazac PR-RAS'!G40+'Obrazac PR-RAS'!G48+'Obrazac PR-RAS'!G49,0)</f>
        <v>0</v>
      </c>
      <c r="E15" s="467">
        <f t="shared" si="0"/>
      </c>
      <c r="F15" s="470">
        <f t="shared" si="1"/>
      </c>
    </row>
    <row r="16" spans="1:6" s="469" customFormat="1" ht="15" customHeight="1">
      <c r="A16" s="465" t="s">
        <v>848</v>
      </c>
      <c r="B16" s="465" t="s">
        <v>1283</v>
      </c>
      <c r="C16" s="466">
        <f>IF('Obrazac PR-RAS'!D2&gt;1,'Obrazac PR-RAS'!F38+'Obrazac PR-RAS'!F44+'Obrazac PR-RAS'!F54,0)</f>
        <v>0</v>
      </c>
      <c r="D16" s="466">
        <f>IF('Obrazac PR-RAS'!D2&gt;1,'Obrazac PR-RAS'!G38+'Obrazac PR-RAS'!G44+'Obrazac PR-RAS'!G54,0)</f>
        <v>0</v>
      </c>
      <c r="E16" s="467">
        <f t="shared" si="0"/>
      </c>
      <c r="F16" s="468">
        <f t="shared" si="1"/>
      </c>
    </row>
    <row r="17" spans="1:6" s="469" customFormat="1" ht="15" customHeight="1">
      <c r="A17" s="465" t="s">
        <v>849</v>
      </c>
      <c r="B17" s="465" t="s">
        <v>1284</v>
      </c>
      <c r="C17" s="466">
        <f>'Obrazac PR-RAS'!F72</f>
        <v>0</v>
      </c>
      <c r="D17" s="466">
        <f>'Obrazac PR-RAS'!G72</f>
        <v>0</v>
      </c>
      <c r="E17" s="467">
        <f t="shared" si="0"/>
      </c>
      <c r="F17" s="468">
        <f t="shared" si="1"/>
      </c>
    </row>
    <row r="18" spans="1:6" s="469" customFormat="1" ht="15" customHeight="1">
      <c r="A18" s="465" t="s">
        <v>850</v>
      </c>
      <c r="B18" s="465" t="s">
        <v>1285</v>
      </c>
      <c r="C18" s="466">
        <f>'Obrazac PR-RAS'!F86</f>
        <v>0</v>
      </c>
      <c r="D18" s="466">
        <f>'Obrazac PR-RAS'!G86</f>
        <v>0</v>
      </c>
      <c r="E18" s="467">
        <f t="shared" si="0"/>
      </c>
      <c r="F18" s="468">
        <f t="shared" si="1"/>
      </c>
    </row>
    <row r="19" spans="1:6" s="469" customFormat="1" ht="15" customHeight="1">
      <c r="A19" s="465" t="s">
        <v>851</v>
      </c>
      <c r="B19" s="465" t="s">
        <v>1286</v>
      </c>
      <c r="C19" s="466">
        <f>'Obrazac PR-RAS'!F95</f>
        <v>0</v>
      </c>
      <c r="D19" s="466">
        <f>'Obrazac PR-RAS'!G95</f>
        <v>0</v>
      </c>
      <c r="E19" s="467">
        <f t="shared" si="0"/>
      </c>
      <c r="F19" s="468">
        <f t="shared" si="1"/>
      </c>
    </row>
    <row r="20" spans="1:6" s="469" customFormat="1" ht="15" customHeight="1">
      <c r="A20" s="465" t="s">
        <v>852</v>
      </c>
      <c r="B20" s="465" t="s">
        <v>1287</v>
      </c>
      <c r="C20" s="466">
        <f>'Obrazac PR-RAS'!F101</f>
        <v>0</v>
      </c>
      <c r="D20" s="466">
        <f>'Obrazac PR-RAS'!G101</f>
        <v>0</v>
      </c>
      <c r="E20" s="467">
        <f t="shared" si="0"/>
      </c>
      <c r="F20" s="468">
        <f t="shared" si="1"/>
      </c>
    </row>
    <row r="21" spans="1:6" s="469" customFormat="1" ht="15" customHeight="1">
      <c r="A21" s="465" t="s">
        <v>1288</v>
      </c>
      <c r="B21" s="465" t="s">
        <v>1289</v>
      </c>
      <c r="C21" s="466">
        <f>'Obrazac PR-RAS'!F109</f>
        <v>0</v>
      </c>
      <c r="D21" s="466">
        <f>'Obrazac PR-RAS'!G109</f>
        <v>0</v>
      </c>
      <c r="E21" s="467">
        <f t="shared" si="0"/>
      </c>
      <c r="F21" s="468">
        <f t="shared" si="1"/>
      </c>
    </row>
    <row r="22" spans="1:6" s="469" customFormat="1" ht="15" customHeight="1">
      <c r="A22" s="465" t="s">
        <v>1290</v>
      </c>
      <c r="B22" s="465" t="s">
        <v>1291</v>
      </c>
      <c r="C22" s="466">
        <f>'Obrazac PR-RAS'!F107+'Obrazac PR-RAS'!F108+'Obrazac PR-RAS'!F110+'Obrazac PR-RAS'!F111+'Obrazac PR-RAS'!F112</f>
        <v>0</v>
      </c>
      <c r="D22" s="466">
        <f>'Obrazac PR-RAS'!G107+'Obrazac PR-RAS'!G108+'Obrazac PR-RAS'!G110+'Obrazac PR-RAS'!G111+'Obrazac PR-RAS'!G112</f>
        <v>0</v>
      </c>
      <c r="E22" s="467">
        <f t="shared" si="0"/>
      </c>
      <c r="F22" s="468">
        <f t="shared" si="1"/>
      </c>
    </row>
    <row r="23" spans="1:6" s="469" customFormat="1" ht="15" customHeight="1" thickBot="1">
      <c r="A23" s="471" t="s">
        <v>1292</v>
      </c>
      <c r="B23" s="471" t="s">
        <v>1293</v>
      </c>
      <c r="C23" s="472">
        <f>'Obrazac PR-RAS'!F113</f>
        <v>0</v>
      </c>
      <c r="D23" s="472">
        <f>'Obrazac PR-RAS'!G113</f>
        <v>0</v>
      </c>
      <c r="E23" s="473">
        <f t="shared" si="0"/>
      </c>
      <c r="F23" s="474">
        <f t="shared" si="1"/>
      </c>
    </row>
    <row r="24" spans="1:6" s="478" customFormat="1" ht="15" customHeight="1" thickBot="1">
      <c r="A24" s="835" t="s">
        <v>1294</v>
      </c>
      <c r="B24" s="835"/>
      <c r="C24" s="475">
        <f>SUM(C13:C23)</f>
        <v>0</v>
      </c>
      <c r="D24" s="475">
        <f>SUM(D13:D23)</f>
        <v>0</v>
      </c>
      <c r="E24" s="476">
        <f t="shared" si="0"/>
      </c>
      <c r="F24" s="477">
        <f>SUM(F13:F23)</f>
        <v>0</v>
      </c>
    </row>
    <row r="25" spans="1:6" s="469" customFormat="1" ht="15" customHeight="1">
      <c r="A25" s="479" t="s">
        <v>1295</v>
      </c>
      <c r="B25" s="480" t="s">
        <v>1296</v>
      </c>
      <c r="C25" s="481">
        <f>'Obrazac PR-RAS'!F250</f>
        <v>0</v>
      </c>
      <c r="D25" s="481">
        <f>'Obrazac PR-RAS'!G250</f>
        <v>0</v>
      </c>
      <c r="E25" s="482">
        <f t="shared" si="0"/>
      </c>
      <c r="F25" s="483">
        <f>IF(D25=0,0,D25/$D$27*100)</f>
        <v>0</v>
      </c>
    </row>
    <row r="26" spans="1:6" s="469" customFormat="1" ht="15" customHeight="1" thickBot="1">
      <c r="A26" s="471" t="s">
        <v>1297</v>
      </c>
      <c r="B26" s="484" t="s">
        <v>1298</v>
      </c>
      <c r="C26" s="472">
        <f>'Obrazac PR-RAS'!F384</f>
        <v>0</v>
      </c>
      <c r="D26" s="472">
        <f>'Obrazac PR-RAS'!G384</f>
        <v>0</v>
      </c>
      <c r="E26" s="485">
        <f t="shared" si="0"/>
      </c>
      <c r="F26" s="474">
        <f>IF(D26=0,0,D26/$D$27*100)</f>
        <v>0</v>
      </c>
    </row>
    <row r="27" spans="1:6" s="469" customFormat="1" ht="15" customHeight="1" thickBot="1">
      <c r="A27" s="836" t="s">
        <v>1299</v>
      </c>
      <c r="B27" s="836"/>
      <c r="C27" s="486">
        <f>C24+C25+C26</f>
        <v>0</v>
      </c>
      <c r="D27" s="486">
        <f>D24+D25+D26</f>
        <v>0</v>
      </c>
      <c r="E27" s="476">
        <f t="shared" si="0"/>
      </c>
      <c r="F27" s="487">
        <f>IF(F25="","",(IF(F26="","",F24+F25+F26)))</f>
        <v>0</v>
      </c>
    </row>
    <row r="28" spans="3:6" s="469" customFormat="1" ht="15" customHeight="1">
      <c r="C28" s="488"/>
      <c r="D28" s="488"/>
      <c r="E28" s="489"/>
      <c r="F28" s="489"/>
    </row>
    <row r="29" spans="3:6" s="469" customFormat="1" ht="15" customHeight="1">
      <c r="C29" s="488"/>
      <c r="D29" s="488"/>
      <c r="E29" s="489"/>
      <c r="F29" s="489"/>
    </row>
    <row r="30" spans="2:5" ht="15">
      <c r="B30" s="490" t="s">
        <v>1300</v>
      </c>
      <c r="C30" s="491">
        <f>'Obrazac PR-RAS'!F514</f>
        <v>0</v>
      </c>
      <c r="D30" s="491">
        <f>'Obrazac PR-RAS'!G514</f>
        <v>0</v>
      </c>
      <c r="E30" s="492">
        <f>'Obrazac PR-RAS'!H514</f>
      </c>
    </row>
  </sheetData>
  <sheetProtection selectLockedCells="1"/>
  <mergeCells count="4">
    <mergeCell ref="A24:B24"/>
    <mergeCell ref="A27:B27"/>
    <mergeCell ref="E1:F1"/>
    <mergeCell ref="B4:C4"/>
  </mergeCells>
  <printOptions/>
  <pageMargins left="0.35433070866141736" right="0.35433070866141736" top="0.984251968503937" bottom="0.984251968503937" header="0.5118110236220472" footer="0.5118110236220472"/>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codeName="List12">
    <tabColor indexed="22"/>
  </sheetPr>
  <dimension ref="A1:F25"/>
  <sheetViews>
    <sheetView zoomScalePageLayoutView="0" workbookViewId="0" topLeftCell="A1">
      <selection activeCell="F21" sqref="F21"/>
    </sheetView>
  </sheetViews>
  <sheetFormatPr defaultColWidth="9.140625" defaultRowHeight="12.75"/>
  <cols>
    <col min="1" max="1" width="5.00390625" style="458" customWidth="1"/>
    <col min="2" max="2" width="39.421875" style="458" customWidth="1"/>
    <col min="3" max="3" width="13.00390625" style="458" customWidth="1"/>
    <col min="4" max="4" width="13.57421875" style="458" customWidth="1"/>
    <col min="5" max="6" width="12.8515625" style="458" customWidth="1"/>
    <col min="7" max="16384" width="9.140625" style="458" customWidth="1"/>
  </cols>
  <sheetData>
    <row r="1" spans="4:6" ht="15">
      <c r="D1" s="493"/>
      <c r="E1" s="457"/>
      <c r="F1" s="457"/>
    </row>
    <row r="2" ht="15">
      <c r="A2" s="494" t="s">
        <v>1301</v>
      </c>
    </row>
    <row r="4" spans="2:3" ht="15">
      <c r="B4" s="840">
        <f>'Obrazac BIL'!B3</f>
        <v>0</v>
      </c>
      <c r="C4" s="841"/>
    </row>
    <row r="5" ht="15">
      <c r="B5" s="494"/>
    </row>
    <row r="6" ht="15">
      <c r="B6" s="494"/>
    </row>
    <row r="7" ht="15">
      <c r="B7" s="494"/>
    </row>
    <row r="8" ht="15">
      <c r="B8" s="494"/>
    </row>
    <row r="9" ht="15">
      <c r="B9" s="494"/>
    </row>
    <row r="10" ht="15">
      <c r="B10" s="494"/>
    </row>
    <row r="12" spans="3:6" ht="14.25">
      <c r="C12" s="463" t="s">
        <v>1276</v>
      </c>
      <c r="D12" s="463" t="s">
        <v>1277</v>
      </c>
      <c r="E12" s="464" t="s">
        <v>1278</v>
      </c>
      <c r="F12" s="464" t="s">
        <v>1279</v>
      </c>
    </row>
    <row r="13" spans="1:6" ht="14.25">
      <c r="A13" s="495" t="s">
        <v>845</v>
      </c>
      <c r="B13" s="495" t="s">
        <v>1302</v>
      </c>
      <c r="C13" s="496">
        <f>'Obrazac PR-RAS'!F134</f>
        <v>0</v>
      </c>
      <c r="D13" s="496">
        <f>'Obrazac PR-RAS'!G134</f>
        <v>0</v>
      </c>
      <c r="E13" s="497">
        <f>'Obrazac PR-RAS'!H134</f>
      </c>
      <c r="F13" s="468">
        <f aca="true" t="shared" si="0" ref="F13:F19">IF(D13=0,"",D13/$D$23*100)</f>
      </c>
    </row>
    <row r="14" spans="1:6" ht="14.25">
      <c r="A14" s="495" t="s">
        <v>846</v>
      </c>
      <c r="B14" s="495" t="s">
        <v>1303</v>
      </c>
      <c r="C14" s="496">
        <f>'Obrazac PR-RAS'!F146</f>
        <v>0</v>
      </c>
      <c r="D14" s="496">
        <f>'Obrazac PR-RAS'!G146</f>
        <v>0</v>
      </c>
      <c r="E14" s="497">
        <f>'Obrazac PR-RAS'!H146</f>
      </c>
      <c r="F14" s="468">
        <f t="shared" si="0"/>
      </c>
    </row>
    <row r="15" spans="1:6" ht="14.25">
      <c r="A15" s="495" t="s">
        <v>847</v>
      </c>
      <c r="B15" s="495" t="s">
        <v>1304</v>
      </c>
      <c r="C15" s="496">
        <f>'Obrazac PR-RAS'!F174</f>
        <v>0</v>
      </c>
      <c r="D15" s="496">
        <f>'Obrazac PR-RAS'!G174</f>
        <v>0</v>
      </c>
      <c r="E15" s="497">
        <f>'Obrazac PR-RAS'!H174</f>
      </c>
      <c r="F15" s="468">
        <f t="shared" si="0"/>
      </c>
    </row>
    <row r="16" spans="1:6" ht="14.25">
      <c r="A16" s="495" t="s">
        <v>848</v>
      </c>
      <c r="B16" s="495" t="s">
        <v>1305</v>
      </c>
      <c r="C16" s="496">
        <f>'Obrazac PR-RAS'!F191</f>
        <v>0</v>
      </c>
      <c r="D16" s="496">
        <f>'Obrazac PR-RAS'!G191</f>
        <v>0</v>
      </c>
      <c r="E16" s="497">
        <f>'Obrazac PR-RAS'!H191</f>
      </c>
      <c r="F16" s="468">
        <f t="shared" si="0"/>
      </c>
    </row>
    <row r="17" spans="1:6" ht="14.25">
      <c r="A17" s="495" t="s">
        <v>849</v>
      </c>
      <c r="B17" s="495" t="s">
        <v>1284</v>
      </c>
      <c r="C17" s="496">
        <f>'Obrazac PR-RAS'!F199</f>
        <v>0</v>
      </c>
      <c r="D17" s="496">
        <f>'Obrazac PR-RAS'!G199</f>
        <v>0</v>
      </c>
      <c r="E17" s="497">
        <f>'Obrazac PR-RAS'!H199</f>
      </c>
      <c r="F17" s="468">
        <f t="shared" si="0"/>
      </c>
    </row>
    <row r="18" spans="1:6" ht="14.25">
      <c r="A18" s="495" t="s">
        <v>850</v>
      </c>
      <c r="B18" s="495" t="s">
        <v>1306</v>
      </c>
      <c r="C18" s="496">
        <f>'Obrazac PR-RAS'!F209</f>
        <v>0</v>
      </c>
      <c r="D18" s="496">
        <f>'Obrazac PR-RAS'!G209</f>
        <v>0</v>
      </c>
      <c r="E18" s="497">
        <f>'Obrazac PR-RAS'!H209</f>
      </c>
      <c r="F18" s="468">
        <f t="shared" si="0"/>
      </c>
    </row>
    <row r="19" spans="1:6" ht="15.75" thickBot="1">
      <c r="A19" s="498" t="s">
        <v>851</v>
      </c>
      <c r="B19" s="498" t="s">
        <v>1307</v>
      </c>
      <c r="C19" s="499">
        <f>'Obrazac PR-RAS'!F217+'Obrazac PR-RAS'!F220+'Obrazac PR-RAS'!F223+'Obrazac PR-RAS'!F228+'Obrazac PR-RAS'!F231+'Obrazac PR-RAS'!F234+-'Obrazac PR-RAS'!F240+'Obrazac PR-RAS'!F241</f>
        <v>0</v>
      </c>
      <c r="D19" s="500">
        <f>'Obrazac PR-RAS'!G217+'Obrazac PR-RAS'!G220+'Obrazac PR-RAS'!G223+'Obrazac PR-RAS'!G228+'Obrazac PR-RAS'!G231+'Obrazac PR-RAS'!G234+-'Obrazac PR-RAS'!G240+'Obrazac PR-RAS'!G241</f>
        <v>0</v>
      </c>
      <c r="E19" s="501">
        <f>IF(C19=0,"",(IF(D19=0,"",D19/C19*100)))</f>
      </c>
      <c r="F19" s="468">
        <f t="shared" si="0"/>
      </c>
    </row>
    <row r="20" spans="1:6" ht="15.75" thickBot="1">
      <c r="A20" s="842" t="s">
        <v>1308</v>
      </c>
      <c r="B20" s="842"/>
      <c r="C20" s="502">
        <f>SUM(C13:C19)</f>
        <v>0</v>
      </c>
      <c r="D20" s="502">
        <f>SUM(D13:D19)</f>
        <v>0</v>
      </c>
      <c r="E20" s="501">
        <f>IF(C20=0,"",(IF(D20=0,"",D20/C20*100)))</f>
      </c>
      <c r="F20" s="705">
        <f>SUM(F13:F19)</f>
        <v>0</v>
      </c>
    </row>
    <row r="21" spans="1:6" ht="14.25">
      <c r="A21" s="503" t="s">
        <v>852</v>
      </c>
      <c r="B21" s="503" t="s">
        <v>1309</v>
      </c>
      <c r="C21" s="504">
        <f>'Obrazac PR-RAS'!F302</f>
        <v>0</v>
      </c>
      <c r="D21" s="504">
        <f>'Obrazac PR-RAS'!G302</f>
        <v>0</v>
      </c>
      <c r="E21" s="505">
        <f>'Obrazac PR-RAS'!H302</f>
      </c>
      <c r="F21" s="468">
        <f>IF(D21=0,"",D21/$D$23*100)</f>
      </c>
    </row>
    <row r="22" spans="1:6" ht="15" thickBot="1">
      <c r="A22" s="498" t="s">
        <v>1288</v>
      </c>
      <c r="B22" s="498" t="s">
        <v>1310</v>
      </c>
      <c r="C22" s="499">
        <f>'Obrazac PR-RAS'!F442</f>
        <v>0</v>
      </c>
      <c r="D22" s="499">
        <f>'Obrazac PR-RAS'!G442</f>
        <v>0</v>
      </c>
      <c r="E22" s="506">
        <f>'Obrazac PR-RAS'!H442</f>
      </c>
      <c r="F22" s="468">
        <f>IF(D22=0,"",D22/$D$23*100)</f>
      </c>
    </row>
    <row r="23" spans="1:6" ht="15.75" thickBot="1">
      <c r="A23" s="843" t="s">
        <v>1311</v>
      </c>
      <c r="B23" s="843"/>
      <c r="C23" s="507">
        <f>SUM(C13:C19,C21:C22)</f>
        <v>0</v>
      </c>
      <c r="D23" s="507">
        <f>SUM(D13:D19,D21:D22)</f>
        <v>0</v>
      </c>
      <c r="E23" s="501">
        <f>IF(C23=0,"",(IF(D23=0,"",D23/C23*100)))</f>
      </c>
      <c r="F23" s="706">
        <f>SUM(F13:F19,F21:F22)</f>
        <v>0</v>
      </c>
    </row>
    <row r="24" spans="1:6" ht="15">
      <c r="A24" s="844" t="s">
        <v>1312</v>
      </c>
      <c r="B24" s="844"/>
      <c r="C24" s="508">
        <f>'Obrazac PR-RAS'!F516</f>
        <v>0</v>
      </c>
      <c r="D24" s="508">
        <f>'Obrazac PR-RAS'!G516</f>
        <v>0</v>
      </c>
      <c r="E24" s="509">
        <f>'Obrazac PR-RAS'!H516</f>
      </c>
      <c r="F24" s="468">
        <f>IF(D24=0,"",D24/$D$23*100)</f>
      </c>
    </row>
    <row r="25" spans="1:6" ht="15">
      <c r="A25" s="838" t="s">
        <v>1313</v>
      </c>
      <c r="B25" s="839"/>
      <c r="C25" s="510">
        <f>'Obrazac PR-RAS'!F517</f>
        <v>0</v>
      </c>
      <c r="D25" s="510">
        <f>'Obrazac PR-RAS'!G517</f>
        <v>0</v>
      </c>
      <c r="E25" s="511">
        <f>'Obrazac PR-RAS'!H517</f>
      </c>
      <c r="F25" s="468">
        <f>IF(D25=0,"",D25/$D$23*100)</f>
      </c>
    </row>
  </sheetData>
  <sheetProtection selectLockedCells="1"/>
  <mergeCells count="5">
    <mergeCell ref="A25:B25"/>
    <mergeCell ref="B4:C4"/>
    <mergeCell ref="A20:B20"/>
    <mergeCell ref="A23:B23"/>
    <mergeCell ref="A24:B24"/>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List13">
    <tabColor indexed="22"/>
  </sheetPr>
  <dimension ref="A1:E23"/>
  <sheetViews>
    <sheetView zoomScalePageLayoutView="0" workbookViewId="0" topLeftCell="A1">
      <selection activeCell="H29" sqref="H29"/>
    </sheetView>
  </sheetViews>
  <sheetFormatPr defaultColWidth="9.140625" defaultRowHeight="12.75"/>
  <cols>
    <col min="1" max="1" width="6.28125" style="28" customWidth="1"/>
    <col min="2" max="2" width="28.28125" style="28" customWidth="1"/>
    <col min="3" max="3" width="17.7109375" style="28" customWidth="1"/>
    <col min="4" max="4" width="20.57421875" style="28" customWidth="1"/>
    <col min="5" max="5" width="13.140625" style="28" customWidth="1"/>
    <col min="6" max="16384" width="9.140625" style="28" customWidth="1"/>
  </cols>
  <sheetData>
    <row r="1" ht="15">
      <c r="D1" s="457"/>
    </row>
    <row r="2" ht="12.75">
      <c r="B2" s="512" t="s">
        <v>1314</v>
      </c>
    </row>
    <row r="4" spans="1:2" ht="15">
      <c r="A4" s="845">
        <f>'Obrazac BIL'!B3</f>
        <v>0</v>
      </c>
      <c r="B4" s="846"/>
    </row>
    <row r="15" spans="3:5" ht="26.25" customHeight="1">
      <c r="C15" s="513" t="s">
        <v>1315</v>
      </c>
      <c r="D15" s="513" t="s">
        <v>1316</v>
      </c>
      <c r="E15" s="514" t="s">
        <v>2264</v>
      </c>
    </row>
    <row r="16" spans="1:5" ht="12.75">
      <c r="A16" s="27" t="s">
        <v>845</v>
      </c>
      <c r="B16" s="27" t="s">
        <v>1317</v>
      </c>
      <c r="C16" s="515">
        <f>'Obrazac BIL'!D21</f>
        <v>0</v>
      </c>
      <c r="D16" s="515">
        <f>'Obrazac BIL'!E21</f>
        <v>0</v>
      </c>
      <c r="E16" s="707" t="e">
        <f aca="true" t="shared" si="0" ref="E16:E21">D16/C16*100</f>
        <v>#DIV/0!</v>
      </c>
    </row>
    <row r="17" spans="1:5" ht="12.75">
      <c r="A17" s="27" t="s">
        <v>846</v>
      </c>
      <c r="B17" s="27" t="s">
        <v>1318</v>
      </c>
      <c r="C17" s="515">
        <f>'Obrazac BIL'!D80</f>
        <v>0</v>
      </c>
      <c r="D17" s="515">
        <f>'Obrazac BIL'!E80</f>
        <v>0</v>
      </c>
      <c r="E17" s="707" t="e">
        <f t="shared" si="0"/>
        <v>#DIV/0!</v>
      </c>
    </row>
    <row r="18" spans="1:5" s="512" customFormat="1" ht="12.75">
      <c r="A18" s="847" t="s">
        <v>1319</v>
      </c>
      <c r="B18" s="847"/>
      <c r="C18" s="516">
        <f>'Obrazac BIL'!D20</f>
        <v>0</v>
      </c>
      <c r="D18" s="516">
        <f>'Obrazac BIL'!E20</f>
        <v>0</v>
      </c>
      <c r="E18" s="707" t="e">
        <f t="shared" si="0"/>
        <v>#DIV/0!</v>
      </c>
    </row>
    <row r="19" spans="1:5" ht="12.75">
      <c r="A19" s="27" t="s">
        <v>845</v>
      </c>
      <c r="B19" s="27" t="s">
        <v>1320</v>
      </c>
      <c r="C19" s="515">
        <f>'Obrazac BIL'!D145</f>
        <v>0</v>
      </c>
      <c r="D19" s="515">
        <f>'Obrazac BIL'!E145</f>
        <v>0</v>
      </c>
      <c r="E19" s="707" t="e">
        <f t="shared" si="0"/>
        <v>#DIV/0!</v>
      </c>
    </row>
    <row r="20" spans="1:5" ht="12.75">
      <c r="A20" s="27" t="s">
        <v>846</v>
      </c>
      <c r="B20" s="27" t="s">
        <v>1321</v>
      </c>
      <c r="C20" s="515">
        <f>'Obrazac BIL'!D186</f>
        <v>0</v>
      </c>
      <c r="D20" s="515">
        <f>'Obrazac BIL'!E186</f>
        <v>0</v>
      </c>
      <c r="E20" s="707" t="e">
        <f t="shared" si="0"/>
        <v>#DIV/0!</v>
      </c>
    </row>
    <row r="21" spans="1:5" s="512" customFormat="1" ht="12.75">
      <c r="A21" s="847" t="s">
        <v>1322</v>
      </c>
      <c r="B21" s="847"/>
      <c r="C21" s="516">
        <f>'Obrazac BIL'!D144</f>
        <v>0</v>
      </c>
      <c r="D21" s="516">
        <f>'Obrazac BIL'!E144</f>
        <v>0</v>
      </c>
      <c r="E21" s="707" t="e">
        <f t="shared" si="0"/>
        <v>#DIV/0!</v>
      </c>
    </row>
    <row r="22" spans="1:5" s="512" customFormat="1" ht="12.75">
      <c r="A22" s="847" t="s">
        <v>1323</v>
      </c>
      <c r="B22" s="847"/>
      <c r="C22" s="516">
        <f>'Obrazac BIL'!D209</f>
        <v>0</v>
      </c>
      <c r="D22" s="516">
        <f>'Obrazac BIL'!E209</f>
        <v>0</v>
      </c>
      <c r="E22" s="707">
        <f>IF(D22=0,0,D22/C22*100)</f>
        <v>0</v>
      </c>
    </row>
    <row r="23" spans="1:5" s="512" customFormat="1" ht="12.75">
      <c r="A23" s="847" t="s">
        <v>1324</v>
      </c>
      <c r="B23" s="847"/>
      <c r="C23" s="516">
        <f>'Obrazac BIL'!D210</f>
        <v>0</v>
      </c>
      <c r="D23" s="516">
        <f>'Obrazac BIL'!E210</f>
        <v>0</v>
      </c>
      <c r="E23" s="707">
        <f>IF(D23=0,0,D23/C23*100)</f>
        <v>0</v>
      </c>
    </row>
  </sheetData>
  <sheetProtection selectLockedCells="1"/>
  <mergeCells count="5">
    <mergeCell ref="A4:B4"/>
    <mergeCell ref="A21:B21"/>
    <mergeCell ref="A22:B22"/>
    <mergeCell ref="A23:B23"/>
    <mergeCell ref="A18:B18"/>
  </mergeCells>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List14">
    <tabColor indexed="22"/>
  </sheetPr>
  <dimension ref="A1:H15"/>
  <sheetViews>
    <sheetView zoomScalePageLayoutView="0" workbookViewId="0" topLeftCell="A1">
      <selection activeCell="B3" sqref="B3:C3"/>
    </sheetView>
  </sheetViews>
  <sheetFormatPr defaultColWidth="9.140625" defaultRowHeight="12.75"/>
  <cols>
    <col min="1" max="1" width="4.00390625" style="28" customWidth="1"/>
    <col min="2" max="2" width="29.7109375" style="28" customWidth="1"/>
    <col min="3" max="4" width="10.140625" style="28" bestFit="1" customWidth="1"/>
    <col min="5" max="5" width="11.421875" style="28" customWidth="1"/>
    <col min="6" max="6" width="11.00390625" style="28" customWidth="1"/>
    <col min="7" max="8" width="11.421875" style="28" customWidth="1"/>
    <col min="9" max="16384" width="9.140625" style="28" customWidth="1"/>
  </cols>
  <sheetData>
    <row r="1" spans="6:8" ht="15">
      <c r="F1" s="837"/>
      <c r="G1" s="837"/>
      <c r="H1" s="837"/>
    </row>
    <row r="3" spans="2:3" ht="15">
      <c r="B3" s="845">
        <f>'Obrazac BIL'!B3</f>
        <v>0</v>
      </c>
      <c r="C3" s="846"/>
    </row>
    <row r="13" spans="3:8" ht="12.75">
      <c r="C13" s="848" t="s">
        <v>1325</v>
      </c>
      <c r="D13" s="848"/>
      <c r="E13" s="848" t="s">
        <v>1326</v>
      </c>
      <c r="F13" s="848"/>
      <c r="G13" s="848" t="s">
        <v>1320</v>
      </c>
      <c r="H13" s="848"/>
    </row>
    <row r="14" spans="1:8" ht="25.5">
      <c r="A14" s="518" t="s">
        <v>1327</v>
      </c>
      <c r="B14" s="518" t="s">
        <v>1328</v>
      </c>
      <c r="C14" s="519" t="s">
        <v>1329</v>
      </c>
      <c r="D14" s="519" t="s">
        <v>1330</v>
      </c>
      <c r="E14" s="519" t="s">
        <v>1329</v>
      </c>
      <c r="F14" s="519" t="s">
        <v>1330</v>
      </c>
      <c r="G14" s="519" t="s">
        <v>1329</v>
      </c>
      <c r="H14" s="519" t="s">
        <v>1330</v>
      </c>
    </row>
    <row r="15" spans="1:8" ht="12.75">
      <c r="A15" s="27" t="s">
        <v>845</v>
      </c>
      <c r="B15" s="27">
        <f>B3</f>
        <v>0</v>
      </c>
      <c r="C15" s="515">
        <f>'Obrazac BIL'!D81</f>
        <v>0</v>
      </c>
      <c r="D15" s="515">
        <f>'Obrazac BIL'!E81</f>
        <v>0</v>
      </c>
      <c r="E15" s="515">
        <f>'Obrazac BIL'!D86-'Obrazac BIL'!D87-'Obrazac BIL'!D88+'Obrazac BIL'!D133+'Obrazac BIL'!D140</f>
        <v>0</v>
      </c>
      <c r="F15" s="515">
        <f>'Obrazac BIL'!E86-'Obrazac BIL'!E87-'Obrazac BIL'!E88+'Obrazac BIL'!E133+'Obrazac BIL'!E140</f>
        <v>0</v>
      </c>
      <c r="G15" s="515">
        <f>'Obrazac BIL'!D146+'Obrazac BIL'!D154+'Obrazac BIL'!D155</f>
        <v>0</v>
      </c>
      <c r="H15" s="515">
        <f>'Obrazac BIL'!E146+'Obrazac BIL'!E154+'Obrazac BIL'!E155</f>
        <v>0</v>
      </c>
    </row>
  </sheetData>
  <sheetProtection selectLockedCells="1"/>
  <mergeCells count="5">
    <mergeCell ref="C13:D13"/>
    <mergeCell ref="E13:F13"/>
    <mergeCell ref="G13:H13"/>
    <mergeCell ref="F1:H1"/>
    <mergeCell ref="B3:C3"/>
  </mergeCells>
  <printOptions/>
  <pageMargins left="0.5511811023622047" right="0.5511811023622047" top="0.984251968503937" bottom="0.984251968503937" header="0.5118110236220472" footer="0.5118110236220472"/>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codeName="List17">
    <tabColor indexed="22"/>
  </sheetPr>
  <dimension ref="A1:E34"/>
  <sheetViews>
    <sheetView zoomScalePageLayoutView="0" workbookViewId="0" topLeftCell="A1">
      <selection activeCell="H20" sqref="H20"/>
    </sheetView>
  </sheetViews>
  <sheetFormatPr defaultColWidth="9.140625" defaultRowHeight="12.75"/>
  <cols>
    <col min="1" max="1" width="5.7109375" style="0" customWidth="1"/>
    <col min="2" max="2" width="57.00390625" style="0" bestFit="1" customWidth="1"/>
    <col min="3" max="5" width="20.7109375" style="0" customWidth="1"/>
  </cols>
  <sheetData>
    <row r="1" ht="14.25" thickBot="1" thickTop="1">
      <c r="E1" s="709" t="s">
        <v>2336</v>
      </c>
    </row>
    <row r="2" ht="13.5" thickTop="1"/>
    <row r="11" ht="12.75">
      <c r="A11" t="s">
        <v>2335</v>
      </c>
    </row>
    <row r="12" ht="14.25" customHeight="1"/>
    <row r="13" spans="1:5" s="521" customFormat="1" ht="18" customHeight="1">
      <c r="A13" s="849" t="s">
        <v>1331</v>
      </c>
      <c r="B13" s="849" t="s">
        <v>7</v>
      </c>
      <c r="C13" s="849" t="s">
        <v>1332</v>
      </c>
      <c r="D13" s="849"/>
      <c r="E13" s="849" t="s">
        <v>1333</v>
      </c>
    </row>
    <row r="14" spans="1:5" s="521" customFormat="1" ht="18" customHeight="1">
      <c r="A14" s="849"/>
      <c r="B14" s="849"/>
      <c r="C14" s="520" t="s">
        <v>1334</v>
      </c>
      <c r="D14" s="520" t="s">
        <v>1335</v>
      </c>
      <c r="E14" s="849"/>
    </row>
    <row r="15" spans="1:5" s="523" customFormat="1" ht="18" customHeight="1">
      <c r="A15" s="849">
        <v>1</v>
      </c>
      <c r="B15" s="518" t="s">
        <v>1336</v>
      </c>
      <c r="C15" s="522"/>
      <c r="D15" s="522"/>
      <c r="E15" s="522">
        <f>C15+D15</f>
        <v>0</v>
      </c>
    </row>
    <row r="16" spans="1:5" s="523" customFormat="1" ht="18" customHeight="1">
      <c r="A16" s="849"/>
      <c r="B16" s="518" t="s">
        <v>1337</v>
      </c>
      <c r="C16" s="522"/>
      <c r="D16" s="522"/>
      <c r="E16" s="522">
        <f aca="true" t="shared" si="0" ref="E16:E31">C16+D16</f>
        <v>0</v>
      </c>
    </row>
    <row r="17" spans="1:5" s="523" customFormat="1" ht="18" customHeight="1">
      <c r="A17" s="849"/>
      <c r="B17" s="518" t="s">
        <v>1338</v>
      </c>
      <c r="C17" s="522"/>
      <c r="D17" s="522"/>
      <c r="E17" s="522">
        <f t="shared" si="0"/>
        <v>0</v>
      </c>
    </row>
    <row r="18" spans="1:5" s="523" customFormat="1" ht="18" customHeight="1">
      <c r="A18" s="849"/>
      <c r="B18" s="518" t="s">
        <v>1339</v>
      </c>
      <c r="C18" s="522"/>
      <c r="D18" s="522"/>
      <c r="E18" s="522">
        <f t="shared" si="0"/>
        <v>0</v>
      </c>
    </row>
    <row r="19" spans="1:5" s="523" customFormat="1" ht="18" customHeight="1">
      <c r="A19" s="520">
        <v>2</v>
      </c>
      <c r="B19" s="518" t="s">
        <v>1340</v>
      </c>
      <c r="C19" s="522"/>
      <c r="D19" s="522"/>
      <c r="E19" s="522">
        <f t="shared" si="0"/>
        <v>0</v>
      </c>
    </row>
    <row r="20" spans="1:5" s="523" customFormat="1" ht="18" customHeight="1">
      <c r="A20" s="520">
        <v>3</v>
      </c>
      <c r="B20" s="524" t="s">
        <v>1341</v>
      </c>
      <c r="C20" s="522"/>
      <c r="D20" s="522"/>
      <c r="E20" s="522">
        <f t="shared" si="0"/>
        <v>0</v>
      </c>
    </row>
    <row r="21" spans="1:5" s="523" customFormat="1" ht="18" customHeight="1">
      <c r="A21" s="520">
        <v>4</v>
      </c>
      <c r="B21" s="518" t="s">
        <v>2209</v>
      </c>
      <c r="C21" s="522"/>
      <c r="D21" s="522"/>
      <c r="E21" s="522">
        <f t="shared" si="0"/>
        <v>0</v>
      </c>
    </row>
    <row r="22" spans="1:5" s="523" customFormat="1" ht="18" customHeight="1">
      <c r="A22" s="520">
        <v>5</v>
      </c>
      <c r="B22" s="518" t="s">
        <v>2212</v>
      </c>
      <c r="C22" s="522"/>
      <c r="D22" s="522"/>
      <c r="E22" s="522">
        <f t="shared" si="0"/>
        <v>0</v>
      </c>
    </row>
    <row r="23" spans="1:5" s="523" customFormat="1" ht="18" customHeight="1">
      <c r="A23" s="520">
        <v>6</v>
      </c>
      <c r="B23" s="518" t="s">
        <v>1342</v>
      </c>
      <c r="C23" s="522"/>
      <c r="D23" s="522"/>
      <c r="E23" s="522">
        <f t="shared" si="0"/>
        <v>0</v>
      </c>
    </row>
    <row r="24" spans="1:5" s="523" customFormat="1" ht="18" customHeight="1">
      <c r="A24" s="520">
        <v>7</v>
      </c>
      <c r="B24" s="518" t="s">
        <v>2211</v>
      </c>
      <c r="C24" s="522"/>
      <c r="D24" s="522"/>
      <c r="E24" s="522">
        <f t="shared" si="0"/>
        <v>0</v>
      </c>
    </row>
    <row r="25" spans="1:5" s="523" customFormat="1" ht="18" customHeight="1">
      <c r="A25" s="520">
        <v>8</v>
      </c>
      <c r="B25" s="518" t="s">
        <v>1343</v>
      </c>
      <c r="C25" s="522"/>
      <c r="D25" s="522"/>
      <c r="E25" s="522">
        <f t="shared" si="0"/>
        <v>0</v>
      </c>
    </row>
    <row r="26" spans="1:5" s="523" customFormat="1" ht="18" customHeight="1">
      <c r="A26" s="520">
        <v>9</v>
      </c>
      <c r="B26" s="518" t="s">
        <v>2210</v>
      </c>
      <c r="C26" s="522"/>
      <c r="D26" s="522"/>
      <c r="E26" s="522">
        <f t="shared" si="0"/>
        <v>0</v>
      </c>
    </row>
    <row r="27" spans="1:5" s="523" customFormat="1" ht="18" customHeight="1">
      <c r="A27" s="525"/>
      <c r="B27" s="526" t="s">
        <v>1344</v>
      </c>
      <c r="C27" s="522"/>
      <c r="D27" s="522"/>
      <c r="E27" s="522">
        <f t="shared" si="0"/>
        <v>0</v>
      </c>
    </row>
    <row r="28" spans="1:5" s="523" customFormat="1" ht="18" customHeight="1">
      <c r="A28" s="520">
        <v>10</v>
      </c>
      <c r="B28" s="518" t="s">
        <v>371</v>
      </c>
      <c r="C28" s="522"/>
      <c r="D28" s="522"/>
      <c r="E28" s="522">
        <f t="shared" si="0"/>
        <v>0</v>
      </c>
    </row>
    <row r="29" spans="1:5" s="523" customFormat="1" ht="18" customHeight="1">
      <c r="A29" s="520">
        <v>11</v>
      </c>
      <c r="B29" s="518" t="s">
        <v>1345</v>
      </c>
      <c r="C29" s="522"/>
      <c r="D29" s="522"/>
      <c r="E29" s="522">
        <f t="shared" si="0"/>
        <v>0</v>
      </c>
    </row>
    <row r="30" spans="1:5" s="523" customFormat="1" ht="18" customHeight="1">
      <c r="A30" s="527">
        <v>12</v>
      </c>
      <c r="B30" s="528" t="s">
        <v>1346</v>
      </c>
      <c r="C30" s="522"/>
      <c r="D30" s="522"/>
      <c r="E30" s="522">
        <f t="shared" si="0"/>
        <v>0</v>
      </c>
    </row>
    <row r="31" spans="1:5" s="523" customFormat="1" ht="18" customHeight="1">
      <c r="A31" s="525"/>
      <c r="B31" s="526" t="s">
        <v>1347</v>
      </c>
      <c r="C31" s="529"/>
      <c r="D31" s="522"/>
      <c r="E31" s="522">
        <f t="shared" si="0"/>
        <v>0</v>
      </c>
    </row>
    <row r="32" ht="12.75">
      <c r="A32" s="530"/>
    </row>
    <row r="33" ht="12.75">
      <c r="A33" s="530"/>
    </row>
    <row r="34" ht="12.75">
      <c r="A34" s="530"/>
    </row>
  </sheetData>
  <sheetProtection/>
  <mergeCells count="5">
    <mergeCell ref="A15:A18"/>
    <mergeCell ref="A13:A14"/>
    <mergeCell ref="B13:B14"/>
    <mergeCell ref="E13:E14"/>
    <mergeCell ref="C13:D13"/>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List18">
    <tabColor indexed="22"/>
  </sheetPr>
  <dimension ref="A1:T21"/>
  <sheetViews>
    <sheetView zoomScalePageLayoutView="0" workbookViewId="0" topLeftCell="C4">
      <selection activeCell="T10" sqref="T10"/>
    </sheetView>
  </sheetViews>
  <sheetFormatPr defaultColWidth="9.140625" defaultRowHeight="12.75"/>
  <cols>
    <col min="2" max="2" width="21.00390625" style="0" customWidth="1"/>
  </cols>
  <sheetData>
    <row r="1" ht="12.75">
      <c r="B1" t="s">
        <v>1348</v>
      </c>
    </row>
    <row r="3" ht="12.75">
      <c r="B3" t="s">
        <v>1349</v>
      </c>
    </row>
    <row r="5" spans="1:20" ht="12.75">
      <c r="A5" s="848" t="s">
        <v>1331</v>
      </c>
      <c r="B5" s="850" t="s">
        <v>1350</v>
      </c>
      <c r="C5" s="851" t="s">
        <v>1351</v>
      </c>
      <c r="D5" s="852"/>
      <c r="E5" s="852"/>
      <c r="F5" s="852"/>
      <c r="G5" s="852"/>
      <c r="H5" s="852"/>
      <c r="I5" s="852"/>
      <c r="J5" s="852"/>
      <c r="K5" s="852"/>
      <c r="L5" s="852"/>
      <c r="M5" s="853"/>
      <c r="N5" s="850" t="s">
        <v>1352</v>
      </c>
      <c r="O5" s="850"/>
      <c r="P5" s="850"/>
      <c r="Q5" s="850"/>
      <c r="R5" s="850"/>
      <c r="S5" s="850" t="s">
        <v>1353</v>
      </c>
      <c r="T5" s="850"/>
    </row>
    <row r="6" spans="1:20" ht="12.75">
      <c r="A6" s="848"/>
      <c r="B6" s="850"/>
      <c r="C6" s="850" t="s">
        <v>1354</v>
      </c>
      <c r="D6" s="850"/>
      <c r="E6" s="850"/>
      <c r="F6" s="850"/>
      <c r="G6" s="850"/>
      <c r="H6" s="850" t="s">
        <v>1355</v>
      </c>
      <c r="I6" s="850"/>
      <c r="J6" s="850"/>
      <c r="K6" s="850"/>
      <c r="L6" s="850"/>
      <c r="M6" s="531" t="s">
        <v>498</v>
      </c>
      <c r="N6" s="850" t="s">
        <v>1354</v>
      </c>
      <c r="O6" s="850"/>
      <c r="P6" s="850"/>
      <c r="Q6" s="850"/>
      <c r="R6" s="850"/>
      <c r="S6" s="850"/>
      <c r="T6" s="850"/>
    </row>
    <row r="7" spans="1:20" ht="12.75">
      <c r="A7" s="848"/>
      <c r="B7" s="850"/>
      <c r="C7" s="531" t="s">
        <v>1356</v>
      </c>
      <c r="D7" s="531" t="s">
        <v>1357</v>
      </c>
      <c r="E7" s="532" t="s">
        <v>1358</v>
      </c>
      <c r="F7" s="531" t="s">
        <v>1359</v>
      </c>
      <c r="G7" s="531" t="s">
        <v>1360</v>
      </c>
      <c r="H7" s="533" t="s">
        <v>1356</v>
      </c>
      <c r="I7" s="533" t="s">
        <v>1357</v>
      </c>
      <c r="J7" s="534" t="s">
        <v>1358</v>
      </c>
      <c r="K7" s="533" t="s">
        <v>1361</v>
      </c>
      <c r="L7" s="533" t="s">
        <v>1362</v>
      </c>
      <c r="M7" s="531" t="s">
        <v>2340</v>
      </c>
      <c r="N7" s="531" t="s">
        <v>1356</v>
      </c>
      <c r="O7" s="531" t="s">
        <v>1363</v>
      </c>
      <c r="P7" s="532" t="s">
        <v>1358</v>
      </c>
      <c r="Q7" s="531" t="s">
        <v>1364</v>
      </c>
      <c r="R7" s="531" t="s">
        <v>1365</v>
      </c>
      <c r="S7" s="531" t="s">
        <v>1366</v>
      </c>
      <c r="T7" s="531" t="s">
        <v>1367</v>
      </c>
    </row>
    <row r="8" spans="1:20" ht="12.75">
      <c r="A8" s="517">
        <v>1</v>
      </c>
      <c r="B8" s="531">
        <v>2</v>
      </c>
      <c r="C8" s="517">
        <v>3</v>
      </c>
      <c r="D8" s="531">
        <v>4</v>
      </c>
      <c r="E8" s="517">
        <v>5</v>
      </c>
      <c r="F8" s="531">
        <v>6</v>
      </c>
      <c r="G8" s="517">
        <v>7</v>
      </c>
      <c r="H8" s="531">
        <v>8</v>
      </c>
      <c r="I8" s="517">
        <v>9</v>
      </c>
      <c r="J8" s="531">
        <v>10</v>
      </c>
      <c r="K8" s="517">
        <v>11</v>
      </c>
      <c r="L8" s="531">
        <v>12</v>
      </c>
      <c r="M8" s="531">
        <v>13</v>
      </c>
      <c r="N8" s="517">
        <v>14</v>
      </c>
      <c r="O8" s="531">
        <v>15</v>
      </c>
      <c r="P8" s="517">
        <v>16</v>
      </c>
      <c r="Q8" s="531">
        <v>17</v>
      </c>
      <c r="R8" s="517">
        <v>18</v>
      </c>
      <c r="S8" s="531">
        <v>19</v>
      </c>
      <c r="T8" s="517">
        <v>20</v>
      </c>
    </row>
    <row r="9" spans="1:20" ht="12.75">
      <c r="A9" s="517">
        <v>1</v>
      </c>
      <c r="B9" s="535" t="s">
        <v>2337</v>
      </c>
      <c r="C9" s="536">
        <f>'Obrazac BIL'!D156+'Obrazac BIL'!D172</f>
        <v>0</v>
      </c>
      <c r="D9" s="536">
        <f>'Obrazac PR-RAS'!G408+'Obrazac PR-RAS'!G411+'Obrazac PR-RAS'!G414+'Obrazac PR-RAS'!G405+'Obrazac PR-RAS'!G432+'Obrazac PR-RAS'!G434+'Obrazac PR-RAS'!G436+'Obrazac PR-RAS'!G440</f>
        <v>0</v>
      </c>
      <c r="E9" s="711">
        <f>'Obrazac PR-RAS'!G490+'Obrazac PR-RAS'!G492+'Obrazac PR-RAS'!G495+'Obrazac PR-RAS'!G498+'Obrazac PR-RAS'!G502+'Obrazac PR-RAS'!G505+'Obrazac PR-RAS'!G508</f>
        <v>0</v>
      </c>
      <c r="F9" s="536">
        <f>'Obrazac BIL'!E156+'Obrazac BIL'!E172</f>
        <v>0</v>
      </c>
      <c r="G9" s="536"/>
      <c r="H9" s="536">
        <f>'Obrazac PR-RAS'!G406+'Obrazac PR-RAS'!G409+'Obrazac PR-RAS'!G412+'Obrazac PR-RAS'!G415+'Obrazac PR-RAS'!G428+'Obrazac PR-RAS'!G441</f>
        <v>0</v>
      </c>
      <c r="I9" s="536">
        <f>'Obrazac PR-RAS'!G430+'Obrazac PR-RAS'!G431+'Obrazac PR-RAS'!G438+'Obrazac PR-RAS'!G441</f>
        <v>0</v>
      </c>
      <c r="J9" s="536">
        <f>'Obrazac PR-RAS'!G486+'Obrazac PR-RAS'!G496+'Obrazac PR-RAS'!G499+'Obrazac PR-RAS'!G503+'Obrazac PR-RAS'!G506+'Obrazac PR-RAS'!G509</f>
        <v>0</v>
      </c>
      <c r="K9" s="536">
        <f>'Obrazac BIL'!E163+'Obrazac BIL'!E178</f>
        <v>0</v>
      </c>
      <c r="L9" s="536"/>
      <c r="M9" s="536">
        <f>F9+K9</f>
        <v>0</v>
      </c>
      <c r="N9" s="536">
        <f>'Obrazac BIL'!D87+'Obrazac BIL'!D88+'Obrazac BIL'!D92</f>
        <v>0</v>
      </c>
      <c r="O9" s="536">
        <f>'Obrazac PR-RAS'!G443</f>
        <v>0</v>
      </c>
      <c r="P9" s="536">
        <f>'Obrazac PR-RAS'!G385</f>
        <v>0</v>
      </c>
      <c r="Q9" s="536">
        <f>'Obrazac BIL'!E87+'Obrazac BIL'!E88+'Obrazac BIL'!E92</f>
        <v>0</v>
      </c>
      <c r="R9" s="536"/>
      <c r="S9" s="536"/>
      <c r="T9" s="536"/>
    </row>
    <row r="10" spans="1:20" ht="12.75">
      <c r="A10" s="27"/>
      <c r="B10" s="535"/>
      <c r="C10" s="536"/>
      <c r="D10" s="536"/>
      <c r="E10" s="536"/>
      <c r="F10" s="536"/>
      <c r="G10" s="536"/>
      <c r="H10" s="536"/>
      <c r="I10" s="536"/>
      <c r="J10" s="536"/>
      <c r="K10" s="536"/>
      <c r="L10" s="536"/>
      <c r="M10" s="536"/>
      <c r="N10" s="536"/>
      <c r="O10" s="536"/>
      <c r="P10" s="536"/>
      <c r="Q10" s="536"/>
      <c r="R10" s="536"/>
      <c r="S10" s="536"/>
      <c r="T10" s="536"/>
    </row>
    <row r="11" spans="1:20" ht="12.75">
      <c r="A11" s="27"/>
      <c r="B11" s="710" t="s">
        <v>1368</v>
      </c>
      <c r="C11" s="536"/>
      <c r="D11" s="536"/>
      <c r="E11" s="536"/>
      <c r="F11" s="536">
        <f>C9+D9-E9</f>
        <v>0</v>
      </c>
      <c r="G11" s="536"/>
      <c r="H11" s="536"/>
      <c r="I11" s="536"/>
      <c r="J11" s="536"/>
      <c r="K11" s="536">
        <f>H9+I9-J9</f>
        <v>0</v>
      </c>
      <c r="L11" s="536"/>
      <c r="M11" s="536"/>
      <c r="N11" s="536"/>
      <c r="O11" s="536"/>
      <c r="P11" s="536"/>
      <c r="Q11" s="536">
        <f>N9+O9-P9</f>
        <v>0</v>
      </c>
      <c r="R11" s="536"/>
      <c r="S11" s="536"/>
      <c r="T11" s="536"/>
    </row>
    <row r="12" spans="6:17" ht="56.25">
      <c r="F12" s="710" t="s">
        <v>2338</v>
      </c>
      <c r="K12" s="710" t="s">
        <v>2339</v>
      </c>
      <c r="Q12" s="710" t="s">
        <v>2341</v>
      </c>
    </row>
    <row r="17" ht="12.75">
      <c r="B17" s="708" t="s">
        <v>527</v>
      </c>
    </row>
    <row r="19" ht="12.75">
      <c r="B19" s="708" t="s">
        <v>2342</v>
      </c>
    </row>
    <row r="21" ht="12.75">
      <c r="B21" s="708"/>
    </row>
  </sheetData>
  <sheetProtection/>
  <mergeCells count="8">
    <mergeCell ref="S5:T6"/>
    <mergeCell ref="C6:G6"/>
    <mergeCell ref="H6:L6"/>
    <mergeCell ref="N6:R6"/>
    <mergeCell ref="A5:A7"/>
    <mergeCell ref="B5:B7"/>
    <mergeCell ref="N5:R5"/>
    <mergeCell ref="C5:M5"/>
  </mergeCells>
  <printOptions/>
  <pageMargins left="0.35433070866141736" right="0.15748031496062992" top="0.984251968503937" bottom="0.984251968503937" header="0.5118110236220472" footer="0.5118110236220472"/>
  <pageSetup horizontalDpi="600" verticalDpi="600" orientation="landscape" paperSize="9" scale="75" r:id="rId1"/>
</worksheet>
</file>

<file path=xl/worksheets/sheet18.xml><?xml version="1.0" encoding="utf-8"?>
<worksheet xmlns="http://schemas.openxmlformats.org/spreadsheetml/2006/main" xmlns:r="http://schemas.openxmlformats.org/officeDocument/2006/relationships">
  <sheetPr codeName="List15">
    <tabColor indexed="22"/>
  </sheetPr>
  <dimension ref="A1:S15"/>
  <sheetViews>
    <sheetView zoomScalePageLayoutView="0" workbookViewId="0" topLeftCell="A1">
      <selection activeCell="G22" sqref="G22"/>
    </sheetView>
  </sheetViews>
  <sheetFormatPr defaultColWidth="9.140625" defaultRowHeight="12.75"/>
  <cols>
    <col min="1" max="1" width="46.28125" style="537" customWidth="1"/>
    <col min="2" max="2" width="21.57421875" style="537" customWidth="1"/>
    <col min="3" max="3" width="18.8515625" style="537" customWidth="1"/>
    <col min="4" max="19" width="2.28125" style="537" customWidth="1"/>
    <col min="20" max="16384" width="9.140625" style="537" customWidth="1"/>
  </cols>
  <sheetData>
    <row r="1" spans="1:3" ht="15">
      <c r="A1" s="854" t="s">
        <v>1369</v>
      </c>
      <c r="B1" s="837"/>
      <c r="C1" s="837"/>
    </row>
    <row r="2" ht="15">
      <c r="A2" s="854"/>
    </row>
    <row r="4" ht="15">
      <c r="A4" s="538">
        <f>'Obrazac BIL'!B3</f>
        <v>0</v>
      </c>
    </row>
    <row r="10" ht="15">
      <c r="A10" s="854"/>
    </row>
    <row r="11" ht="15">
      <c r="A11" s="854"/>
    </row>
    <row r="12" ht="15">
      <c r="S12" s="539"/>
    </row>
    <row r="13" spans="2:19" ht="15">
      <c r="B13" s="855" t="s">
        <v>1370</v>
      </c>
      <c r="C13" s="855"/>
      <c r="S13" s="539"/>
    </row>
    <row r="14" spans="1:19" ht="15">
      <c r="A14" s="541" t="s">
        <v>1371</v>
      </c>
      <c r="B14" s="540" t="s">
        <v>1372</v>
      </c>
      <c r="C14" s="540" t="s">
        <v>1373</v>
      </c>
      <c r="S14" s="539"/>
    </row>
    <row r="15" spans="1:19" ht="15">
      <c r="A15" s="542">
        <f>A4</f>
        <v>0</v>
      </c>
      <c r="B15" s="543">
        <f>'Obrazac PR-RAS'!$G$530</f>
        <v>0</v>
      </c>
      <c r="C15" s="543">
        <f>'Obrazac PR-RAS'!$G$531</f>
        <v>0</v>
      </c>
      <c r="S15" s="544"/>
    </row>
  </sheetData>
  <sheetProtection selectLockedCells="1"/>
  <mergeCells count="4">
    <mergeCell ref="A10:A11"/>
    <mergeCell ref="B13:C13"/>
    <mergeCell ref="B1:C1"/>
    <mergeCell ref="A1:A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tabColor indexed="40"/>
  </sheetPr>
  <dimension ref="A2:H4833"/>
  <sheetViews>
    <sheetView showGridLines="0" zoomScale="90" zoomScaleNormal="90" zoomScalePageLayoutView="0" workbookViewId="0" topLeftCell="D1">
      <selection activeCell="F8" sqref="F8:G8"/>
    </sheetView>
  </sheetViews>
  <sheetFormatPr defaultColWidth="9.140625" defaultRowHeight="12.75"/>
  <cols>
    <col min="1" max="1" width="9.7109375" style="330" customWidth="1"/>
    <col min="2" max="2" width="61.57421875" style="330" customWidth="1"/>
    <col min="3" max="3" width="5.140625" style="331" customWidth="1"/>
    <col min="4" max="5" width="11.7109375" style="333" customWidth="1"/>
    <col min="6" max="7" width="16.7109375" style="333" customWidth="1"/>
    <col min="8" max="8" width="9.140625" style="333" customWidth="1"/>
    <col min="9" max="16384" width="9.140625" style="330" customWidth="1"/>
  </cols>
  <sheetData>
    <row r="1" ht="12.75" thickBot="1"/>
    <row r="2" spans="1:8" s="327" customFormat="1" ht="30" customHeight="1" thickBot="1" thickTop="1">
      <c r="A2" s="545"/>
      <c r="B2" s="701" t="s">
        <v>1114</v>
      </c>
      <c r="C2" s="546"/>
      <c r="D2" s="578">
        <v>1</v>
      </c>
      <c r="E2" s="704" t="s">
        <v>1113</v>
      </c>
      <c r="F2" s="194"/>
      <c r="G2" s="728" t="s">
        <v>2680</v>
      </c>
      <c r="H2" s="729"/>
    </row>
    <row r="3" spans="1:8" s="327" customFormat="1" ht="13.5" thickTop="1">
      <c r="A3" s="545"/>
      <c r="B3" s="239"/>
      <c r="C3" s="547"/>
      <c r="D3" s="548"/>
      <c r="E3" s="194"/>
      <c r="F3" s="157"/>
      <c r="G3" s="157"/>
      <c r="H3" s="549"/>
    </row>
    <row r="4" spans="1:8" s="327" customFormat="1" ht="29.25" customHeight="1">
      <c r="A4" s="550" t="s">
        <v>2670</v>
      </c>
      <c r="B4" s="572"/>
      <c r="C4" s="551"/>
      <c r="D4" s="551"/>
      <c r="E4" s="552" t="s">
        <v>2681</v>
      </c>
      <c r="F4" s="577"/>
      <c r="G4" s="153"/>
      <c r="H4" s="553"/>
    </row>
    <row r="5" spans="1:8" ht="19.5" customHeight="1">
      <c r="A5" s="545"/>
      <c r="B5" s="554"/>
      <c r="C5" s="194"/>
      <c r="D5" s="194"/>
      <c r="E5" s="194"/>
      <c r="F5" s="194"/>
      <c r="G5" s="194"/>
      <c r="H5" s="553"/>
    </row>
    <row r="6" spans="1:8" ht="19.5" customHeight="1">
      <c r="A6" s="555" t="s">
        <v>2672</v>
      </c>
      <c r="B6" s="572"/>
      <c r="C6" s="556"/>
      <c r="D6" s="194"/>
      <c r="E6" s="194" t="s">
        <v>2673</v>
      </c>
      <c r="F6" s="726"/>
      <c r="G6" s="727"/>
      <c r="H6" s="553"/>
    </row>
    <row r="7" spans="1:8" ht="19.5" customHeight="1">
      <c r="A7" s="545"/>
      <c r="B7" s="239"/>
      <c r="C7" s="194"/>
      <c r="D7" s="194"/>
      <c r="E7" s="194" t="s">
        <v>2674</v>
      </c>
      <c r="F7" s="732"/>
      <c r="G7" s="733"/>
      <c r="H7" s="553"/>
    </row>
    <row r="8" spans="1:8" ht="19.5" customHeight="1">
      <c r="A8" s="555" t="s">
        <v>2675</v>
      </c>
      <c r="B8" s="572"/>
      <c r="C8" s="194"/>
      <c r="D8" s="194"/>
      <c r="E8" s="194" t="s">
        <v>2676</v>
      </c>
      <c r="F8" s="726"/>
      <c r="G8" s="727"/>
      <c r="H8" s="553"/>
    </row>
    <row r="9" spans="1:8" ht="19.5" customHeight="1">
      <c r="A9" s="555"/>
      <c r="B9" s="557"/>
      <c r="C9" s="194"/>
      <c r="D9" s="194"/>
      <c r="E9" s="194"/>
      <c r="F9" s="558"/>
      <c r="G9" s="190"/>
      <c r="H9" s="553"/>
    </row>
    <row r="10" spans="1:8" ht="19.5" customHeight="1">
      <c r="A10" s="555"/>
      <c r="B10" s="559"/>
      <c r="C10" s="194"/>
      <c r="D10" s="194"/>
      <c r="E10" s="194" t="s">
        <v>2677</v>
      </c>
      <c r="F10" s="726"/>
      <c r="G10" s="727"/>
      <c r="H10" s="553"/>
    </row>
    <row r="11" spans="1:8" ht="19.5" customHeight="1">
      <c r="A11" s="555" t="s">
        <v>2678</v>
      </c>
      <c r="B11" s="560"/>
      <c r="C11" s="190"/>
      <c r="D11" s="190"/>
      <c r="E11" s="330"/>
      <c r="F11" s="330"/>
      <c r="G11" s="330"/>
      <c r="H11" s="553"/>
    </row>
    <row r="12" spans="2:8" ht="27" customHeight="1">
      <c r="B12" s="572"/>
      <c r="C12" s="194"/>
      <c r="D12" s="194"/>
      <c r="E12" s="194"/>
      <c r="F12" s="194"/>
      <c r="G12" s="194"/>
      <c r="H12" s="553"/>
    </row>
    <row r="13" spans="1:8" ht="19.5" customHeight="1">
      <c r="A13" s="545"/>
      <c r="B13" s="239"/>
      <c r="C13" s="561"/>
      <c r="D13" s="194"/>
      <c r="E13" s="552"/>
      <c r="F13" s="153"/>
      <c r="G13" s="153"/>
      <c r="H13" s="562"/>
    </row>
    <row r="14" spans="1:8" ht="19.5" customHeight="1">
      <c r="A14" s="545"/>
      <c r="B14" s="730" t="s">
        <v>2682</v>
      </c>
      <c r="C14" s="730"/>
      <c r="D14" s="730"/>
      <c r="E14" s="730"/>
      <c r="F14" s="730"/>
      <c r="G14" s="730"/>
      <c r="H14" s="563"/>
    </row>
    <row r="15" spans="1:8" ht="19.5" customHeight="1">
      <c r="A15" s="545"/>
      <c r="B15" s="731" t="s">
        <v>1111</v>
      </c>
      <c r="C15" s="731"/>
      <c r="D15" s="564" t="s">
        <v>1112</v>
      </c>
      <c r="E15" s="565"/>
      <c r="F15" s="566"/>
      <c r="G15" s="567"/>
      <c r="H15" s="568"/>
    </row>
    <row r="17" spans="1:2" ht="15" customHeight="1">
      <c r="A17" s="569"/>
      <c r="B17" s="570"/>
    </row>
    <row r="18" spans="7:8" ht="12.75" thickBot="1">
      <c r="G18" s="725" t="s">
        <v>1784</v>
      </c>
      <c r="H18" s="725"/>
    </row>
    <row r="19" spans="1:8" s="331" customFormat="1" ht="53.25" customHeight="1">
      <c r="A19" s="1" t="s">
        <v>1785</v>
      </c>
      <c r="B19" s="2" t="s">
        <v>1775</v>
      </c>
      <c r="C19" s="3" t="s">
        <v>1776</v>
      </c>
      <c r="D19" s="30" t="s">
        <v>1777</v>
      </c>
      <c r="E19" s="31" t="s">
        <v>1778</v>
      </c>
      <c r="F19" s="30" t="s">
        <v>1779</v>
      </c>
      <c r="G19" s="31" t="s">
        <v>1780</v>
      </c>
      <c r="H19" s="439" t="s">
        <v>1781</v>
      </c>
    </row>
    <row r="20" spans="1:8" s="331" customFormat="1" ht="12.75" thickBot="1">
      <c r="A20" s="15">
        <v>1</v>
      </c>
      <c r="B20" s="16">
        <v>2</v>
      </c>
      <c r="C20" s="17">
        <v>3</v>
      </c>
      <c r="D20" s="32">
        <v>4</v>
      </c>
      <c r="E20" s="33">
        <v>5</v>
      </c>
      <c r="F20" s="32">
        <v>6</v>
      </c>
      <c r="G20" s="33">
        <v>7</v>
      </c>
      <c r="H20" s="32">
        <v>8</v>
      </c>
    </row>
    <row r="21" spans="1:8" ht="12">
      <c r="A21" s="18">
        <v>6</v>
      </c>
      <c r="B21" s="19" t="s">
        <v>1782</v>
      </c>
      <c r="C21" s="20" t="s">
        <v>1793</v>
      </c>
      <c r="D21" s="34">
        <f>D22+D58+D72+D85+D100+D113</f>
        <v>0</v>
      </c>
      <c r="E21" s="34">
        <f>E22+E58+E72+E85+E100+E113</f>
        <v>0</v>
      </c>
      <c r="F21" s="34">
        <f>F22+F58+F72+F85+F100+F113</f>
        <v>0</v>
      </c>
      <c r="G21" s="34">
        <f>G22+G58+G72+G85+G100+G113</f>
        <v>0</v>
      </c>
      <c r="H21" s="712">
        <f>IF(F21=0,"",(IF(G21=0,"",G21/F21*100)))</f>
      </c>
    </row>
    <row r="22" spans="1:8" ht="12">
      <c r="A22" s="13">
        <v>61</v>
      </c>
      <c r="B22" s="11" t="s">
        <v>1783</v>
      </c>
      <c r="C22" s="14" t="s">
        <v>1794</v>
      </c>
      <c r="D22" s="35">
        <f>D23+D32+D38+D44+D51+D54</f>
        <v>0</v>
      </c>
      <c r="E22" s="35">
        <f>E23+E32+E38+E44+E51+E54</f>
        <v>0</v>
      </c>
      <c r="F22" s="35">
        <f>F23+F32+F38+F44+F51+F54</f>
        <v>0</v>
      </c>
      <c r="G22" s="35">
        <f>G23+G32+G38+G44+G51+G54</f>
        <v>0</v>
      </c>
      <c r="H22" s="713">
        <f>IF(F22=0,"",(IF(G22=0,"",G22/F22*100)))</f>
      </c>
    </row>
    <row r="23" spans="1:8" ht="12">
      <c r="A23" s="12">
        <v>611</v>
      </c>
      <c r="B23" s="10" t="s">
        <v>357</v>
      </c>
      <c r="C23" s="5" t="s">
        <v>1795</v>
      </c>
      <c r="D23" s="36">
        <f>D24+D25+D26+D27+D28+D29-D30+D31</f>
        <v>0</v>
      </c>
      <c r="E23" s="36">
        <f>E24+E25+E26+E27+E28+E29-E30+E31</f>
        <v>0</v>
      </c>
      <c r="F23" s="36">
        <f>F24+F25+F26+F27+F28+F29-F30+F31</f>
        <v>0</v>
      </c>
      <c r="G23" s="36">
        <f>G24+G25+G26+G27+G28+G29-G30+G31</f>
        <v>0</v>
      </c>
      <c r="H23" s="713">
        <f>IF(F23=0,"",(IF(G23=0,"",G23/F23*100)))</f>
      </c>
    </row>
    <row r="24" spans="1:8" ht="12">
      <c r="A24" s="12">
        <v>6111</v>
      </c>
      <c r="B24" s="10" t="s">
        <v>1787</v>
      </c>
      <c r="C24" s="5" t="s">
        <v>1796</v>
      </c>
      <c r="D24" s="37">
        <v>0</v>
      </c>
      <c r="E24" s="37">
        <v>0</v>
      </c>
      <c r="F24" s="37">
        <v>0</v>
      </c>
      <c r="G24" s="37">
        <v>0</v>
      </c>
      <c r="H24" s="713">
        <f aca="true" t="shared" si="0" ref="H24:H87">IF(F24=0,"",(IF(G24=0,"",G24/F24*100)))</f>
      </c>
    </row>
    <row r="25" spans="1:8" ht="12">
      <c r="A25" s="12">
        <v>6112</v>
      </c>
      <c r="B25" s="10" t="s">
        <v>1786</v>
      </c>
      <c r="C25" s="5" t="s">
        <v>1797</v>
      </c>
      <c r="D25" s="37">
        <v>0</v>
      </c>
      <c r="E25" s="37">
        <v>0</v>
      </c>
      <c r="F25" s="37">
        <v>0</v>
      </c>
      <c r="G25" s="37">
        <v>0</v>
      </c>
      <c r="H25" s="713">
        <f t="shared" si="0"/>
      </c>
    </row>
    <row r="26" spans="1:8" ht="12.75">
      <c r="A26" s="12">
        <v>6113</v>
      </c>
      <c r="B26" s="10" t="s">
        <v>1788</v>
      </c>
      <c r="C26" s="5" t="s">
        <v>1798</v>
      </c>
      <c r="D26" s="37">
        <v>0</v>
      </c>
      <c r="E26" s="37">
        <v>0</v>
      </c>
      <c r="F26" s="37">
        <v>0</v>
      </c>
      <c r="G26" s="37">
        <v>0</v>
      </c>
      <c r="H26" s="713">
        <f t="shared" si="0"/>
      </c>
    </row>
    <row r="27" spans="1:8" ht="12.75">
      <c r="A27" s="12">
        <v>6114</v>
      </c>
      <c r="B27" s="10" t="s">
        <v>1789</v>
      </c>
      <c r="C27" s="5" t="s">
        <v>1374</v>
      </c>
      <c r="D27" s="37">
        <v>0</v>
      </c>
      <c r="E27" s="37">
        <v>0</v>
      </c>
      <c r="F27" s="37">
        <v>0</v>
      </c>
      <c r="G27" s="37">
        <v>0</v>
      </c>
      <c r="H27" s="713">
        <f t="shared" si="0"/>
      </c>
    </row>
    <row r="28" spans="1:8" ht="12.75">
      <c r="A28" s="12">
        <v>6115</v>
      </c>
      <c r="B28" s="10" t="s">
        <v>1790</v>
      </c>
      <c r="C28" s="5" t="s">
        <v>1375</v>
      </c>
      <c r="D28" s="37">
        <v>0</v>
      </c>
      <c r="E28" s="37">
        <v>0</v>
      </c>
      <c r="F28" s="37">
        <v>0</v>
      </c>
      <c r="G28" s="37">
        <v>0</v>
      </c>
      <c r="H28" s="713">
        <f t="shared" si="0"/>
      </c>
    </row>
    <row r="29" spans="1:8" ht="12.75">
      <c r="A29" s="12">
        <v>6116</v>
      </c>
      <c r="B29" s="10" t="s">
        <v>1791</v>
      </c>
      <c r="C29" s="5" t="s">
        <v>1376</v>
      </c>
      <c r="D29" s="37">
        <v>0</v>
      </c>
      <c r="E29" s="37">
        <v>0</v>
      </c>
      <c r="F29" s="37">
        <v>0</v>
      </c>
      <c r="G29" s="37">
        <v>0</v>
      </c>
      <c r="H29" s="713">
        <f t="shared" si="0"/>
      </c>
    </row>
    <row r="30" spans="1:8" ht="12.75">
      <c r="A30" s="12">
        <v>6117</v>
      </c>
      <c r="B30" s="10" t="s">
        <v>1792</v>
      </c>
      <c r="C30" s="5" t="s">
        <v>1377</v>
      </c>
      <c r="D30" s="37">
        <v>0</v>
      </c>
      <c r="E30" s="37">
        <v>0</v>
      </c>
      <c r="F30" s="37">
        <v>0</v>
      </c>
      <c r="G30" s="37">
        <v>0</v>
      </c>
      <c r="H30" s="713">
        <f t="shared" si="0"/>
      </c>
    </row>
    <row r="31" spans="1:8" ht="24">
      <c r="A31" s="12">
        <v>6118</v>
      </c>
      <c r="B31" s="8" t="s">
        <v>227</v>
      </c>
      <c r="C31" s="5" t="s">
        <v>1378</v>
      </c>
      <c r="D31" s="37">
        <v>0</v>
      </c>
      <c r="E31" s="37">
        <v>0</v>
      </c>
      <c r="F31" s="37">
        <v>0</v>
      </c>
      <c r="G31" s="37">
        <v>0</v>
      </c>
      <c r="H31" s="713">
        <f t="shared" si="0"/>
      </c>
    </row>
    <row r="32" spans="1:8" ht="12.75">
      <c r="A32" s="12">
        <v>612</v>
      </c>
      <c r="B32" s="10" t="s">
        <v>228</v>
      </c>
      <c r="C32" s="5" t="s">
        <v>1379</v>
      </c>
      <c r="D32" s="36">
        <f>D33+D34+D35+D36-D37</f>
        <v>0</v>
      </c>
      <c r="E32" s="36">
        <f>E33+E34+E35+E36-E37</f>
        <v>0</v>
      </c>
      <c r="F32" s="36">
        <f>F33+F34+F35+F36-F37</f>
        <v>0</v>
      </c>
      <c r="G32" s="36">
        <f>G33+G34+G35+G36-G37</f>
        <v>0</v>
      </c>
      <c r="H32" s="713">
        <f t="shared" si="0"/>
      </c>
    </row>
    <row r="33" spans="1:8" ht="12.75">
      <c r="A33" s="12">
        <v>6121</v>
      </c>
      <c r="B33" s="10" t="s">
        <v>229</v>
      </c>
      <c r="C33" s="5" t="s">
        <v>1380</v>
      </c>
      <c r="D33" s="37">
        <v>0</v>
      </c>
      <c r="E33" s="37">
        <v>0</v>
      </c>
      <c r="F33" s="37">
        <v>0</v>
      </c>
      <c r="G33" s="37">
        <v>0</v>
      </c>
      <c r="H33" s="713">
        <f t="shared" si="0"/>
      </c>
    </row>
    <row r="34" spans="1:8" ht="12.75">
      <c r="A34" s="12">
        <v>6122</v>
      </c>
      <c r="B34" s="10" t="s">
        <v>230</v>
      </c>
      <c r="C34" s="5" t="s">
        <v>1381</v>
      </c>
      <c r="D34" s="37">
        <v>0</v>
      </c>
      <c r="E34" s="37">
        <v>0</v>
      </c>
      <c r="F34" s="37">
        <v>0</v>
      </c>
      <c r="G34" s="37">
        <v>0</v>
      </c>
      <c r="H34" s="713">
        <f t="shared" si="0"/>
      </c>
    </row>
    <row r="35" spans="1:8" ht="12.75">
      <c r="A35" s="12">
        <v>6123</v>
      </c>
      <c r="B35" s="10" t="s">
        <v>448</v>
      </c>
      <c r="C35" s="5" t="s">
        <v>1382</v>
      </c>
      <c r="D35" s="37">
        <v>0</v>
      </c>
      <c r="E35" s="37">
        <v>0</v>
      </c>
      <c r="F35" s="37">
        <v>0</v>
      </c>
      <c r="G35" s="37">
        <v>0</v>
      </c>
      <c r="H35" s="713">
        <f t="shared" si="0"/>
      </c>
    </row>
    <row r="36" spans="1:8" ht="12.75">
      <c r="A36" s="12">
        <v>6124</v>
      </c>
      <c r="B36" s="10" t="s">
        <v>449</v>
      </c>
      <c r="C36" s="5" t="s">
        <v>1383</v>
      </c>
      <c r="D36" s="37">
        <v>0</v>
      </c>
      <c r="E36" s="37">
        <v>0</v>
      </c>
      <c r="F36" s="37">
        <v>0</v>
      </c>
      <c r="G36" s="37">
        <v>0</v>
      </c>
      <c r="H36" s="713">
        <f t="shared" si="0"/>
      </c>
    </row>
    <row r="37" spans="1:8" ht="12.75">
      <c r="A37" s="12">
        <v>6125</v>
      </c>
      <c r="B37" s="10" t="s">
        <v>450</v>
      </c>
      <c r="C37" s="5" t="s">
        <v>1384</v>
      </c>
      <c r="D37" s="37">
        <v>0</v>
      </c>
      <c r="E37" s="37">
        <v>0</v>
      </c>
      <c r="F37" s="37">
        <v>0</v>
      </c>
      <c r="G37" s="37">
        <v>0</v>
      </c>
      <c r="H37" s="713">
        <f t="shared" si="0"/>
      </c>
    </row>
    <row r="38" spans="1:8" ht="12.75">
      <c r="A38" s="12">
        <v>613</v>
      </c>
      <c r="B38" s="10" t="s">
        <v>451</v>
      </c>
      <c r="C38" s="5" t="s">
        <v>1385</v>
      </c>
      <c r="D38" s="36">
        <f>D39+D40+D41+D42+D43</f>
        <v>0</v>
      </c>
      <c r="E38" s="36">
        <f>E39+E40+E41+E42+E43</f>
        <v>0</v>
      </c>
      <c r="F38" s="36">
        <f>F39+F40+F41+F42+F43</f>
        <v>0</v>
      </c>
      <c r="G38" s="36">
        <f>G39+G40+G41+G42+G43</f>
        <v>0</v>
      </c>
      <c r="H38" s="713">
        <f t="shared" si="0"/>
      </c>
    </row>
    <row r="39" spans="1:8" ht="12.75">
      <c r="A39" s="12">
        <v>6131</v>
      </c>
      <c r="B39" s="10" t="s">
        <v>452</v>
      </c>
      <c r="C39" s="5" t="s">
        <v>1386</v>
      </c>
      <c r="D39" s="37">
        <v>0</v>
      </c>
      <c r="E39" s="37">
        <v>0</v>
      </c>
      <c r="F39" s="37">
        <v>0</v>
      </c>
      <c r="G39" s="37">
        <v>0</v>
      </c>
      <c r="H39" s="713">
        <f t="shared" si="0"/>
      </c>
    </row>
    <row r="40" spans="1:8" ht="12.75">
      <c r="A40" s="12">
        <v>6132</v>
      </c>
      <c r="B40" s="10" t="s">
        <v>453</v>
      </c>
      <c r="C40" s="5" t="s">
        <v>1387</v>
      </c>
      <c r="D40" s="37">
        <v>0</v>
      </c>
      <c r="E40" s="37">
        <v>0</v>
      </c>
      <c r="F40" s="37">
        <v>0</v>
      </c>
      <c r="G40" s="37">
        <v>0</v>
      </c>
      <c r="H40" s="713">
        <f t="shared" si="0"/>
      </c>
    </row>
    <row r="41" spans="1:8" ht="12.75">
      <c r="A41" s="12">
        <v>6133</v>
      </c>
      <c r="B41" s="10" t="s">
        <v>477</v>
      </c>
      <c r="C41" s="5" t="s">
        <v>1388</v>
      </c>
      <c r="D41" s="37">
        <v>0</v>
      </c>
      <c r="E41" s="37">
        <v>0</v>
      </c>
      <c r="F41" s="37">
        <v>0</v>
      </c>
      <c r="G41" s="37">
        <v>0</v>
      </c>
      <c r="H41" s="713">
        <f t="shared" si="0"/>
      </c>
    </row>
    <row r="42" spans="1:8" ht="12.75">
      <c r="A42" s="12">
        <v>6134</v>
      </c>
      <c r="B42" s="10" t="s">
        <v>478</v>
      </c>
      <c r="C42" s="5" t="s">
        <v>1389</v>
      </c>
      <c r="D42" s="37">
        <v>0</v>
      </c>
      <c r="E42" s="37">
        <v>0</v>
      </c>
      <c r="F42" s="37">
        <v>0</v>
      </c>
      <c r="G42" s="37">
        <v>0</v>
      </c>
      <c r="H42" s="713">
        <f t="shared" si="0"/>
      </c>
    </row>
    <row r="43" spans="1:8" ht="12.75">
      <c r="A43" s="12">
        <v>6135</v>
      </c>
      <c r="B43" s="10" t="s">
        <v>479</v>
      </c>
      <c r="C43" s="5" t="s">
        <v>1390</v>
      </c>
      <c r="D43" s="37">
        <v>0</v>
      </c>
      <c r="E43" s="37">
        <v>0</v>
      </c>
      <c r="F43" s="37">
        <v>0</v>
      </c>
      <c r="G43" s="37">
        <v>0</v>
      </c>
      <c r="H43" s="713">
        <f t="shared" si="0"/>
      </c>
    </row>
    <row r="44" spans="1:8" ht="12.75">
      <c r="A44" s="12">
        <v>614</v>
      </c>
      <c r="B44" s="10" t="s">
        <v>480</v>
      </c>
      <c r="C44" s="5" t="s">
        <v>1391</v>
      </c>
      <c r="D44" s="36">
        <f>D45+D46+D47+D48+D49+D50</f>
        <v>0</v>
      </c>
      <c r="E44" s="36">
        <f>E45+E46+E47+E48+E49+E50</f>
        <v>0</v>
      </c>
      <c r="F44" s="36">
        <f>F45+F46+F47+F48+F49+F50</f>
        <v>0</v>
      </c>
      <c r="G44" s="36">
        <f>G45+G46+G47+G48+G49+G50</f>
        <v>0</v>
      </c>
      <c r="H44" s="713">
        <f t="shared" si="0"/>
      </c>
    </row>
    <row r="45" spans="1:8" ht="12.75">
      <c r="A45" s="12">
        <v>6141</v>
      </c>
      <c r="B45" s="10" t="s">
        <v>481</v>
      </c>
      <c r="C45" s="5" t="s">
        <v>1392</v>
      </c>
      <c r="D45" s="37">
        <v>0</v>
      </c>
      <c r="E45" s="37">
        <v>0</v>
      </c>
      <c r="F45" s="37">
        <v>0</v>
      </c>
      <c r="G45" s="37">
        <v>0</v>
      </c>
      <c r="H45" s="713">
        <f>IF(F45=0,"",(IF(G45=0,"",G45/F45*100)))</f>
      </c>
    </row>
    <row r="46" spans="1:8" ht="12.75">
      <c r="A46" s="12">
        <v>6142</v>
      </c>
      <c r="B46" s="10" t="s">
        <v>482</v>
      </c>
      <c r="C46" s="5" t="s">
        <v>1393</v>
      </c>
      <c r="D46" s="37">
        <v>0</v>
      </c>
      <c r="E46" s="37">
        <v>0</v>
      </c>
      <c r="F46" s="37">
        <v>0</v>
      </c>
      <c r="G46" s="37">
        <v>0</v>
      </c>
      <c r="H46" s="713">
        <f t="shared" si="0"/>
      </c>
    </row>
    <row r="47" spans="1:8" ht="12.75">
      <c r="A47" s="12">
        <v>6143</v>
      </c>
      <c r="B47" s="10" t="s">
        <v>483</v>
      </c>
      <c r="C47" s="5" t="s">
        <v>1394</v>
      </c>
      <c r="D47" s="37">
        <v>0</v>
      </c>
      <c r="E47" s="37">
        <v>0</v>
      </c>
      <c r="F47" s="37">
        <v>0</v>
      </c>
      <c r="G47" s="37">
        <v>0</v>
      </c>
      <c r="H47" s="713">
        <f t="shared" si="0"/>
      </c>
    </row>
    <row r="48" spans="1:8" ht="12.75">
      <c r="A48" s="12">
        <v>6144</v>
      </c>
      <c r="B48" s="10" t="s">
        <v>484</v>
      </c>
      <c r="C48" s="5" t="s">
        <v>1395</v>
      </c>
      <c r="D48" s="37">
        <v>0</v>
      </c>
      <c r="E48" s="37">
        <v>0</v>
      </c>
      <c r="F48" s="37">
        <v>0</v>
      </c>
      <c r="G48" s="37">
        <v>0</v>
      </c>
      <c r="H48" s="713">
        <f t="shared" si="0"/>
      </c>
    </row>
    <row r="49" spans="1:8" ht="12.75">
      <c r="A49" s="12">
        <v>6145</v>
      </c>
      <c r="B49" s="10" t="s">
        <v>485</v>
      </c>
      <c r="C49" s="5" t="s">
        <v>133</v>
      </c>
      <c r="D49" s="37">
        <v>0</v>
      </c>
      <c r="E49" s="37">
        <v>0</v>
      </c>
      <c r="F49" s="37">
        <v>0</v>
      </c>
      <c r="G49" s="37">
        <v>0</v>
      </c>
      <c r="H49" s="713">
        <f t="shared" si="0"/>
      </c>
    </row>
    <row r="50" spans="1:8" ht="12.75">
      <c r="A50" s="12">
        <v>6146</v>
      </c>
      <c r="B50" s="10" t="s">
        <v>486</v>
      </c>
      <c r="C50" s="5" t="s">
        <v>134</v>
      </c>
      <c r="D50" s="37">
        <v>0</v>
      </c>
      <c r="E50" s="37">
        <v>0</v>
      </c>
      <c r="F50" s="37">
        <v>0</v>
      </c>
      <c r="G50" s="37">
        <v>0</v>
      </c>
      <c r="H50" s="713">
        <f t="shared" si="0"/>
      </c>
    </row>
    <row r="51" spans="1:8" ht="12.75">
      <c r="A51" s="12">
        <v>615</v>
      </c>
      <c r="B51" s="10" t="s">
        <v>487</v>
      </c>
      <c r="C51" s="5" t="s">
        <v>135</v>
      </c>
      <c r="D51" s="36">
        <f>D52+D53</f>
        <v>0</v>
      </c>
      <c r="E51" s="36">
        <f>E52+E53</f>
        <v>0</v>
      </c>
      <c r="F51" s="36">
        <f>F52+F53</f>
        <v>0</v>
      </c>
      <c r="G51" s="36">
        <f>G52+G53</f>
        <v>0</v>
      </c>
      <c r="H51" s="713">
        <f t="shared" si="0"/>
      </c>
    </row>
    <row r="52" spans="1:8" ht="12.75">
      <c r="A52" s="12">
        <v>6151</v>
      </c>
      <c r="B52" s="10" t="s">
        <v>488</v>
      </c>
      <c r="C52" s="5" t="s">
        <v>136</v>
      </c>
      <c r="D52" s="37">
        <v>0</v>
      </c>
      <c r="E52" s="37">
        <v>0</v>
      </c>
      <c r="F52" s="37">
        <v>0</v>
      </c>
      <c r="G52" s="37">
        <v>0</v>
      </c>
      <c r="H52" s="713">
        <f t="shared" si="0"/>
      </c>
    </row>
    <row r="53" spans="1:8" ht="12.75">
      <c r="A53" s="12">
        <v>6152</v>
      </c>
      <c r="B53" s="10" t="s">
        <v>489</v>
      </c>
      <c r="C53" s="5" t="s">
        <v>137</v>
      </c>
      <c r="D53" s="37">
        <v>0</v>
      </c>
      <c r="E53" s="37">
        <v>0</v>
      </c>
      <c r="F53" s="37">
        <v>0</v>
      </c>
      <c r="G53" s="37">
        <v>0</v>
      </c>
      <c r="H53" s="713">
        <f t="shared" si="0"/>
      </c>
    </row>
    <row r="54" spans="1:8" ht="12.75">
      <c r="A54" s="12">
        <v>616</v>
      </c>
      <c r="B54" s="10" t="s">
        <v>490</v>
      </c>
      <c r="C54" s="5" t="s">
        <v>138</v>
      </c>
      <c r="D54" s="36">
        <f>D55+D56+D57</f>
        <v>0</v>
      </c>
      <c r="E54" s="36">
        <f>E55+E56+E57</f>
        <v>0</v>
      </c>
      <c r="F54" s="36">
        <f>F55+F56+F57</f>
        <v>0</v>
      </c>
      <c r="G54" s="36">
        <f>G55+G56+G57</f>
        <v>0</v>
      </c>
      <c r="H54" s="713">
        <f t="shared" si="0"/>
      </c>
    </row>
    <row r="55" spans="1:8" ht="12.75">
      <c r="A55" s="12">
        <v>6161</v>
      </c>
      <c r="B55" s="10" t="s">
        <v>491</v>
      </c>
      <c r="C55" s="5" t="s">
        <v>139</v>
      </c>
      <c r="D55" s="37">
        <v>0</v>
      </c>
      <c r="E55" s="37">
        <v>0</v>
      </c>
      <c r="F55" s="37">
        <v>0</v>
      </c>
      <c r="G55" s="37">
        <v>0</v>
      </c>
      <c r="H55" s="713">
        <f t="shared" si="0"/>
      </c>
    </row>
    <row r="56" spans="1:8" ht="12.75">
      <c r="A56" s="12">
        <v>6162</v>
      </c>
      <c r="B56" s="10" t="s">
        <v>492</v>
      </c>
      <c r="C56" s="5" t="s">
        <v>140</v>
      </c>
      <c r="D56" s="37">
        <v>0</v>
      </c>
      <c r="E56" s="37">
        <v>0</v>
      </c>
      <c r="F56" s="37">
        <v>0</v>
      </c>
      <c r="G56" s="37">
        <v>0</v>
      </c>
      <c r="H56" s="713">
        <f t="shared" si="0"/>
      </c>
    </row>
    <row r="57" spans="1:8" ht="12.75">
      <c r="A57" s="12">
        <v>6163</v>
      </c>
      <c r="B57" s="10" t="s">
        <v>493</v>
      </c>
      <c r="C57" s="5" t="s">
        <v>141</v>
      </c>
      <c r="D57" s="37">
        <v>0</v>
      </c>
      <c r="E57" s="37">
        <v>0</v>
      </c>
      <c r="F57" s="37">
        <v>0</v>
      </c>
      <c r="G57" s="37">
        <v>0</v>
      </c>
      <c r="H57" s="713">
        <f t="shared" si="0"/>
      </c>
    </row>
    <row r="58" spans="1:8" ht="12.75">
      <c r="A58" s="13">
        <v>62</v>
      </c>
      <c r="B58" s="11" t="s">
        <v>495</v>
      </c>
      <c r="C58" s="14" t="s">
        <v>494</v>
      </c>
      <c r="D58" s="35">
        <f>D59+D64+D69</f>
        <v>0</v>
      </c>
      <c r="E58" s="35">
        <f>E59+E64+E69</f>
        <v>0</v>
      </c>
      <c r="F58" s="35">
        <f>F59+F64+F69</f>
        <v>0</v>
      </c>
      <c r="G58" s="35">
        <f>G59+G64+G69</f>
        <v>0</v>
      </c>
      <c r="H58" s="713">
        <f t="shared" si="0"/>
      </c>
    </row>
    <row r="59" spans="1:8" ht="12.75">
      <c r="A59" s="12">
        <v>621</v>
      </c>
      <c r="B59" s="10" t="s">
        <v>277</v>
      </c>
      <c r="C59" s="5" t="s">
        <v>142</v>
      </c>
      <c r="D59" s="36">
        <f>D60+D61+D62+D63</f>
        <v>0</v>
      </c>
      <c r="E59" s="36">
        <f>E60+E61+E62+E63</f>
        <v>0</v>
      </c>
      <c r="F59" s="36">
        <f>F60+F61+F62+F63</f>
        <v>0</v>
      </c>
      <c r="G59" s="36">
        <f>G60+G61+G62+G63</f>
        <v>0</v>
      </c>
      <c r="H59" s="713">
        <f t="shared" si="0"/>
      </c>
    </row>
    <row r="60" spans="1:8" ht="12.75">
      <c r="A60" s="12">
        <v>6211</v>
      </c>
      <c r="B60" s="10" t="s">
        <v>278</v>
      </c>
      <c r="C60" s="5" t="s">
        <v>143</v>
      </c>
      <c r="D60" s="37">
        <v>0</v>
      </c>
      <c r="E60" s="37">
        <v>0</v>
      </c>
      <c r="F60" s="37">
        <v>0</v>
      </c>
      <c r="G60" s="37">
        <v>0</v>
      </c>
      <c r="H60" s="713">
        <f t="shared" si="0"/>
      </c>
    </row>
    <row r="61" spans="1:8" ht="12.75">
      <c r="A61" s="12">
        <v>6212</v>
      </c>
      <c r="B61" s="10" t="s">
        <v>279</v>
      </c>
      <c r="C61" s="5" t="s">
        <v>144</v>
      </c>
      <c r="D61" s="37">
        <v>0</v>
      </c>
      <c r="E61" s="37">
        <v>0</v>
      </c>
      <c r="F61" s="37">
        <v>0</v>
      </c>
      <c r="G61" s="37">
        <v>0</v>
      </c>
      <c r="H61" s="713">
        <f t="shared" si="0"/>
      </c>
    </row>
    <row r="62" spans="1:8" ht="24">
      <c r="A62" s="12">
        <v>6213</v>
      </c>
      <c r="B62" s="8" t="s">
        <v>2047</v>
      </c>
      <c r="C62" s="5" t="s">
        <v>145</v>
      </c>
      <c r="D62" s="37">
        <v>0</v>
      </c>
      <c r="E62" s="37">
        <v>0</v>
      </c>
      <c r="F62" s="37">
        <v>0</v>
      </c>
      <c r="G62" s="37">
        <v>0</v>
      </c>
      <c r="H62" s="713">
        <f>IF(F62=0,"",(IF(G62=0,"",G62/F62*100)))</f>
      </c>
    </row>
    <row r="63" spans="1:8" ht="12.75">
      <c r="A63" s="12">
        <v>6214</v>
      </c>
      <c r="B63" s="10" t="s">
        <v>2048</v>
      </c>
      <c r="C63" s="5" t="s">
        <v>146</v>
      </c>
      <c r="D63" s="37">
        <v>0</v>
      </c>
      <c r="E63" s="37">
        <v>0</v>
      </c>
      <c r="F63" s="37">
        <v>0</v>
      </c>
      <c r="G63" s="37">
        <v>0</v>
      </c>
      <c r="H63" s="713">
        <f t="shared" si="0"/>
      </c>
    </row>
    <row r="64" spans="1:8" ht="12.75">
      <c r="A64" s="12">
        <v>622</v>
      </c>
      <c r="B64" s="10" t="s">
        <v>368</v>
      </c>
      <c r="C64" s="5" t="s">
        <v>147</v>
      </c>
      <c r="D64" s="36">
        <f>D65+D66+D67+D68</f>
        <v>0</v>
      </c>
      <c r="E64" s="36">
        <f>E65+E66+E67+E68</f>
        <v>0</v>
      </c>
      <c r="F64" s="36">
        <f>F65+F66+F67+F68</f>
        <v>0</v>
      </c>
      <c r="G64" s="36">
        <f>G65+G66+G67+G68</f>
        <v>0</v>
      </c>
      <c r="H64" s="713">
        <f t="shared" si="0"/>
      </c>
    </row>
    <row r="65" spans="1:8" ht="12.75">
      <c r="A65" s="12">
        <v>6221</v>
      </c>
      <c r="B65" s="10" t="s">
        <v>369</v>
      </c>
      <c r="C65" s="5" t="s">
        <v>148</v>
      </c>
      <c r="D65" s="37">
        <v>0</v>
      </c>
      <c r="E65" s="37">
        <v>0</v>
      </c>
      <c r="F65" s="37">
        <v>0</v>
      </c>
      <c r="G65" s="37">
        <v>0</v>
      </c>
      <c r="H65" s="713">
        <f t="shared" si="0"/>
      </c>
    </row>
    <row r="66" spans="1:8" ht="12.75">
      <c r="A66" s="12">
        <v>6222</v>
      </c>
      <c r="B66" s="10" t="s">
        <v>370</v>
      </c>
      <c r="C66" s="5" t="s">
        <v>149</v>
      </c>
      <c r="D66" s="37">
        <v>0</v>
      </c>
      <c r="E66" s="37">
        <v>0</v>
      </c>
      <c r="F66" s="37">
        <v>0</v>
      </c>
      <c r="G66" s="37">
        <v>0</v>
      </c>
      <c r="H66" s="713">
        <f t="shared" si="0"/>
      </c>
    </row>
    <row r="67" spans="1:8" ht="24">
      <c r="A67" s="12">
        <v>6223</v>
      </c>
      <c r="B67" s="8" t="s">
        <v>2213</v>
      </c>
      <c r="C67" s="5" t="s">
        <v>150</v>
      </c>
      <c r="D67" s="37">
        <v>0</v>
      </c>
      <c r="E67" s="37">
        <v>0</v>
      </c>
      <c r="F67" s="37">
        <v>0</v>
      </c>
      <c r="G67" s="37">
        <v>0</v>
      </c>
      <c r="H67" s="713">
        <f t="shared" si="0"/>
      </c>
    </row>
    <row r="68" spans="1:8" ht="12.75">
      <c r="A68" s="12">
        <v>6224</v>
      </c>
      <c r="B68" s="10" t="s">
        <v>2214</v>
      </c>
      <c r="C68" s="5" t="s">
        <v>151</v>
      </c>
      <c r="D68" s="37">
        <v>0</v>
      </c>
      <c r="E68" s="37">
        <v>0</v>
      </c>
      <c r="F68" s="37">
        <v>0</v>
      </c>
      <c r="G68" s="37">
        <v>0</v>
      </c>
      <c r="H68" s="713">
        <f t="shared" si="0"/>
      </c>
    </row>
    <row r="69" spans="1:8" ht="12.75">
      <c r="A69" s="12">
        <v>623</v>
      </c>
      <c r="B69" s="10" t="s">
        <v>2215</v>
      </c>
      <c r="C69" s="5" t="s">
        <v>152</v>
      </c>
      <c r="D69" s="36">
        <f>D70+D71</f>
        <v>0</v>
      </c>
      <c r="E69" s="36">
        <f>E70+E71</f>
        <v>0</v>
      </c>
      <c r="F69" s="36">
        <f>F70+F71</f>
        <v>0</v>
      </c>
      <c r="G69" s="36">
        <f>G70+G71</f>
        <v>0</v>
      </c>
      <c r="H69" s="713">
        <f t="shared" si="0"/>
      </c>
    </row>
    <row r="70" spans="1:8" ht="12.75">
      <c r="A70" s="12">
        <v>6231</v>
      </c>
      <c r="B70" s="10" t="s">
        <v>2216</v>
      </c>
      <c r="C70" s="5" t="s">
        <v>153</v>
      </c>
      <c r="D70" s="37">
        <v>0</v>
      </c>
      <c r="E70" s="37">
        <v>0</v>
      </c>
      <c r="F70" s="37">
        <v>0</v>
      </c>
      <c r="G70" s="37">
        <v>0</v>
      </c>
      <c r="H70" s="713">
        <f t="shared" si="0"/>
      </c>
    </row>
    <row r="71" spans="1:8" ht="12.75">
      <c r="A71" s="12">
        <v>6232</v>
      </c>
      <c r="B71" s="10" t="s">
        <v>2217</v>
      </c>
      <c r="C71" s="5" t="s">
        <v>154</v>
      </c>
      <c r="D71" s="37">
        <v>0</v>
      </c>
      <c r="E71" s="37">
        <v>0</v>
      </c>
      <c r="F71" s="37">
        <v>0</v>
      </c>
      <c r="G71" s="37">
        <v>0</v>
      </c>
      <c r="H71" s="713">
        <f t="shared" si="0"/>
      </c>
    </row>
    <row r="72" spans="1:8" ht="24">
      <c r="A72" s="13">
        <v>63</v>
      </c>
      <c r="B72" s="9" t="s">
        <v>2219</v>
      </c>
      <c r="C72" s="14" t="s">
        <v>2218</v>
      </c>
      <c r="D72" s="35">
        <f>D73+D76+D79+D82</f>
        <v>0</v>
      </c>
      <c r="E72" s="35">
        <f>E73+E76+E79+E82</f>
        <v>0</v>
      </c>
      <c r="F72" s="35">
        <f>F73+F76+F79+F82</f>
        <v>0</v>
      </c>
      <c r="G72" s="35">
        <f>G73+G76+G79+G82</f>
        <v>0</v>
      </c>
      <c r="H72" s="713">
        <f t="shared" si="0"/>
      </c>
    </row>
    <row r="73" spans="1:8" ht="12.75">
      <c r="A73" s="12">
        <v>631</v>
      </c>
      <c r="B73" s="10" t="s">
        <v>2220</v>
      </c>
      <c r="C73" s="5" t="s">
        <v>155</v>
      </c>
      <c r="D73" s="36">
        <f>D74+D75</f>
        <v>0</v>
      </c>
      <c r="E73" s="36">
        <f>E74+E75</f>
        <v>0</v>
      </c>
      <c r="F73" s="36">
        <f>F74+F75</f>
        <v>0</v>
      </c>
      <c r="G73" s="36">
        <f>G74+G75</f>
        <v>0</v>
      </c>
      <c r="H73" s="713">
        <f t="shared" si="0"/>
      </c>
    </row>
    <row r="74" spans="1:8" ht="12.75">
      <c r="A74" s="12">
        <v>6311</v>
      </c>
      <c r="B74" s="10" t="s">
        <v>2221</v>
      </c>
      <c r="C74" s="5" t="s">
        <v>156</v>
      </c>
      <c r="D74" s="37">
        <v>0</v>
      </c>
      <c r="E74" s="37">
        <v>0</v>
      </c>
      <c r="F74" s="37">
        <v>0</v>
      </c>
      <c r="G74" s="37">
        <v>0</v>
      </c>
      <c r="H74" s="713">
        <f t="shared" si="0"/>
      </c>
    </row>
    <row r="75" spans="1:8" ht="12.75">
      <c r="A75" s="12">
        <v>6312</v>
      </c>
      <c r="B75" s="10" t="s">
        <v>2222</v>
      </c>
      <c r="C75" s="5" t="s">
        <v>157</v>
      </c>
      <c r="D75" s="37">
        <v>0</v>
      </c>
      <c r="E75" s="37">
        <v>0</v>
      </c>
      <c r="F75" s="37">
        <v>0</v>
      </c>
      <c r="G75" s="37">
        <v>0</v>
      </c>
      <c r="H75" s="713">
        <f t="shared" si="0"/>
      </c>
    </row>
    <row r="76" spans="1:8" ht="12.75">
      <c r="A76" s="12">
        <v>632</v>
      </c>
      <c r="B76" s="10" t="s">
        <v>2223</v>
      </c>
      <c r="C76" s="5" t="s">
        <v>158</v>
      </c>
      <c r="D76" s="36">
        <f>D77+D78</f>
        <v>0</v>
      </c>
      <c r="E76" s="36">
        <f>E77+E78</f>
        <v>0</v>
      </c>
      <c r="F76" s="36">
        <f>F77+F78</f>
        <v>0</v>
      </c>
      <c r="G76" s="36">
        <f>G77+G78</f>
        <v>0</v>
      </c>
      <c r="H76" s="713">
        <f>IF(F76=0,"",(IF(G76=0,"",G76/F76*100)))</f>
      </c>
    </row>
    <row r="77" spans="1:8" ht="12.75">
      <c r="A77" s="12">
        <v>6321</v>
      </c>
      <c r="B77" s="10" t="s">
        <v>2224</v>
      </c>
      <c r="C77" s="5" t="s">
        <v>159</v>
      </c>
      <c r="D77" s="37">
        <v>0</v>
      </c>
      <c r="E77" s="37">
        <v>0</v>
      </c>
      <c r="F77" s="37">
        <v>0</v>
      </c>
      <c r="G77" s="37">
        <v>0</v>
      </c>
      <c r="H77" s="713">
        <f t="shared" si="0"/>
      </c>
    </row>
    <row r="78" spans="1:8" ht="12.75">
      <c r="A78" s="12">
        <v>6322</v>
      </c>
      <c r="B78" s="10" t="s">
        <v>2225</v>
      </c>
      <c r="C78" s="5" t="s">
        <v>160</v>
      </c>
      <c r="D78" s="37">
        <v>0</v>
      </c>
      <c r="E78" s="37">
        <v>0</v>
      </c>
      <c r="F78" s="37">
        <v>0</v>
      </c>
      <c r="G78" s="37">
        <v>0</v>
      </c>
      <c r="H78" s="713">
        <f t="shared" si="0"/>
      </c>
    </row>
    <row r="79" spans="1:8" ht="12.75">
      <c r="A79" s="12">
        <v>633</v>
      </c>
      <c r="B79" s="10" t="s">
        <v>2226</v>
      </c>
      <c r="C79" s="5" t="s">
        <v>161</v>
      </c>
      <c r="D79" s="36">
        <f>D80+D81</f>
        <v>0</v>
      </c>
      <c r="E79" s="36">
        <f>E80+E81</f>
        <v>0</v>
      </c>
      <c r="F79" s="36">
        <f>F80+F81</f>
        <v>0</v>
      </c>
      <c r="G79" s="36">
        <f>G80+G81</f>
        <v>0</v>
      </c>
      <c r="H79" s="713">
        <f t="shared" si="0"/>
      </c>
    </row>
    <row r="80" spans="1:8" ht="12.75">
      <c r="A80" s="12">
        <v>6331</v>
      </c>
      <c r="B80" s="10" t="s">
        <v>2227</v>
      </c>
      <c r="C80" s="5" t="s">
        <v>162</v>
      </c>
      <c r="D80" s="37">
        <v>0</v>
      </c>
      <c r="E80" s="37">
        <v>0</v>
      </c>
      <c r="F80" s="37">
        <v>0</v>
      </c>
      <c r="G80" s="37">
        <v>0</v>
      </c>
      <c r="H80" s="713">
        <f t="shared" si="0"/>
      </c>
    </row>
    <row r="81" spans="1:8" ht="12.75">
      <c r="A81" s="12">
        <v>6332</v>
      </c>
      <c r="B81" s="10" t="s">
        <v>2228</v>
      </c>
      <c r="C81" s="5" t="s">
        <v>163</v>
      </c>
      <c r="D81" s="37">
        <v>0</v>
      </c>
      <c r="E81" s="37">
        <v>0</v>
      </c>
      <c r="F81" s="37">
        <v>0</v>
      </c>
      <c r="G81" s="37">
        <v>0</v>
      </c>
      <c r="H81" s="713">
        <f t="shared" si="0"/>
      </c>
    </row>
    <row r="82" spans="1:8" ht="12.75">
      <c r="A82" s="12">
        <v>634</v>
      </c>
      <c r="B82" s="10" t="s">
        <v>2229</v>
      </c>
      <c r="C82" s="5" t="s">
        <v>164</v>
      </c>
      <c r="D82" s="36">
        <f>D83+D84</f>
        <v>0</v>
      </c>
      <c r="E82" s="36">
        <f>E83+E84</f>
        <v>0</v>
      </c>
      <c r="F82" s="36">
        <f>F83+F84</f>
        <v>0</v>
      </c>
      <c r="G82" s="36">
        <f>G83+G84</f>
        <v>0</v>
      </c>
      <c r="H82" s="713">
        <f t="shared" si="0"/>
      </c>
    </row>
    <row r="83" spans="1:8" ht="12.75">
      <c r="A83" s="12">
        <v>6341</v>
      </c>
      <c r="B83" s="10" t="s">
        <v>2230</v>
      </c>
      <c r="C83" s="5" t="s">
        <v>165</v>
      </c>
      <c r="D83" s="37">
        <v>0</v>
      </c>
      <c r="E83" s="37">
        <v>0</v>
      </c>
      <c r="F83" s="37">
        <v>0</v>
      </c>
      <c r="G83" s="37">
        <v>0</v>
      </c>
      <c r="H83" s="713">
        <f t="shared" si="0"/>
      </c>
    </row>
    <row r="84" spans="1:8" ht="12.75">
      <c r="A84" s="12">
        <v>6342</v>
      </c>
      <c r="B84" s="10" t="s">
        <v>2231</v>
      </c>
      <c r="C84" s="5" t="s">
        <v>166</v>
      </c>
      <c r="D84" s="37">
        <v>0</v>
      </c>
      <c r="E84" s="37">
        <v>0</v>
      </c>
      <c r="F84" s="37">
        <v>0</v>
      </c>
      <c r="G84" s="37">
        <v>0</v>
      </c>
      <c r="H84" s="713">
        <f t="shared" si="0"/>
      </c>
    </row>
    <row r="85" spans="1:8" ht="12.75">
      <c r="A85" s="13">
        <v>64</v>
      </c>
      <c r="B85" s="11" t="s">
        <v>2233</v>
      </c>
      <c r="C85" s="14" t="s">
        <v>2232</v>
      </c>
      <c r="D85" s="35">
        <f>D86+D95</f>
        <v>0</v>
      </c>
      <c r="E85" s="35">
        <f>E86+E95</f>
        <v>0</v>
      </c>
      <c r="F85" s="35">
        <f>F86+F95</f>
        <v>0</v>
      </c>
      <c r="G85" s="35">
        <f>G86+G95</f>
        <v>0</v>
      </c>
      <c r="H85" s="713">
        <f t="shared" si="0"/>
      </c>
    </row>
    <row r="86" spans="1:8" ht="12.75">
      <c r="A86" s="12">
        <v>641</v>
      </c>
      <c r="B86" s="10" t="s">
        <v>534</v>
      </c>
      <c r="C86" s="5" t="s">
        <v>167</v>
      </c>
      <c r="D86" s="36">
        <f>D87+D88+D89+D90+D91+D92+D93+D94</f>
        <v>0</v>
      </c>
      <c r="E86" s="36">
        <f>E87+E88+E89+E90+E91+E92+E93+E94</f>
        <v>0</v>
      </c>
      <c r="F86" s="36">
        <f>F87+F88+F89+F90+F91+F92+F93+F94</f>
        <v>0</v>
      </c>
      <c r="G86" s="36">
        <f>G87+G88+G89+G90+G91+G92+G93+G94</f>
        <v>0</v>
      </c>
      <c r="H86" s="713">
        <f t="shared" si="0"/>
      </c>
    </row>
    <row r="87" spans="1:8" ht="12.75">
      <c r="A87" s="12">
        <v>6411</v>
      </c>
      <c r="B87" s="10" t="s">
        <v>535</v>
      </c>
      <c r="C87" s="5" t="s">
        <v>168</v>
      </c>
      <c r="D87" s="37">
        <v>0</v>
      </c>
      <c r="E87" s="37">
        <v>0</v>
      </c>
      <c r="F87" s="37">
        <v>0</v>
      </c>
      <c r="G87" s="37">
        <v>0</v>
      </c>
      <c r="H87" s="713">
        <f t="shared" si="0"/>
      </c>
    </row>
    <row r="88" spans="1:8" ht="12.75">
      <c r="A88" s="12">
        <v>6412</v>
      </c>
      <c r="B88" s="10" t="s">
        <v>536</v>
      </c>
      <c r="C88" s="5" t="s">
        <v>169</v>
      </c>
      <c r="D88" s="37">
        <v>0</v>
      </c>
      <c r="E88" s="37">
        <v>0</v>
      </c>
      <c r="F88" s="37">
        <v>0</v>
      </c>
      <c r="G88" s="37">
        <v>0</v>
      </c>
      <c r="H88" s="713">
        <f aca="true" t="shared" si="1" ref="H88:H94">IF(F88=0,"",(IF(G88=0,"",G88/F88*100)))</f>
      </c>
    </row>
    <row r="89" spans="1:8" ht="12.75">
      <c r="A89" s="12">
        <v>6413</v>
      </c>
      <c r="B89" s="10" t="s">
        <v>537</v>
      </c>
      <c r="C89" s="5" t="s">
        <v>170</v>
      </c>
      <c r="D89" s="37">
        <v>0</v>
      </c>
      <c r="E89" s="37">
        <v>0</v>
      </c>
      <c r="F89" s="37">
        <v>0</v>
      </c>
      <c r="G89" s="37">
        <v>0</v>
      </c>
      <c r="H89" s="713">
        <f t="shared" si="1"/>
      </c>
    </row>
    <row r="90" spans="1:8" ht="12.75">
      <c r="A90" s="12">
        <v>6414</v>
      </c>
      <c r="B90" s="10" t="s">
        <v>538</v>
      </c>
      <c r="C90" s="5" t="s">
        <v>171</v>
      </c>
      <c r="D90" s="37">
        <v>0</v>
      </c>
      <c r="E90" s="37">
        <v>0</v>
      </c>
      <c r="F90" s="37">
        <v>0</v>
      </c>
      <c r="G90" s="37">
        <v>0</v>
      </c>
      <c r="H90" s="713">
        <f t="shared" si="1"/>
      </c>
    </row>
    <row r="91" spans="1:8" ht="12.75">
      <c r="A91" s="12">
        <v>6415</v>
      </c>
      <c r="B91" s="10" t="s">
        <v>539</v>
      </c>
      <c r="C91" s="5" t="s">
        <v>172</v>
      </c>
      <c r="D91" s="37">
        <v>0</v>
      </c>
      <c r="E91" s="37">
        <v>0</v>
      </c>
      <c r="F91" s="37">
        <v>0</v>
      </c>
      <c r="G91" s="37">
        <v>0</v>
      </c>
      <c r="H91" s="713">
        <f t="shared" si="1"/>
      </c>
    </row>
    <row r="92" spans="1:8" ht="12.75">
      <c r="A92" s="12">
        <v>6416</v>
      </c>
      <c r="B92" s="10" t="s">
        <v>540</v>
      </c>
      <c r="C92" s="5" t="s">
        <v>173</v>
      </c>
      <c r="D92" s="37">
        <v>0</v>
      </c>
      <c r="E92" s="37">
        <v>0</v>
      </c>
      <c r="F92" s="37">
        <v>0</v>
      </c>
      <c r="G92" s="37">
        <v>0</v>
      </c>
      <c r="H92" s="713">
        <f t="shared" si="1"/>
      </c>
    </row>
    <row r="93" spans="1:8" ht="12.75">
      <c r="A93" s="12">
        <v>6417</v>
      </c>
      <c r="B93" s="10" t="s">
        <v>541</v>
      </c>
      <c r="C93" s="5" t="s">
        <v>174</v>
      </c>
      <c r="D93" s="37">
        <v>0</v>
      </c>
      <c r="E93" s="37">
        <v>0</v>
      </c>
      <c r="F93" s="37">
        <v>0</v>
      </c>
      <c r="G93" s="37">
        <v>0</v>
      </c>
      <c r="H93" s="713">
        <f t="shared" si="1"/>
      </c>
    </row>
    <row r="94" spans="1:8" ht="12.75">
      <c r="A94" s="12">
        <v>6419</v>
      </c>
      <c r="B94" s="10" t="s">
        <v>542</v>
      </c>
      <c r="C94" s="5" t="s">
        <v>175</v>
      </c>
      <c r="D94" s="37">
        <v>0</v>
      </c>
      <c r="E94" s="37">
        <v>0</v>
      </c>
      <c r="F94" s="37">
        <v>0</v>
      </c>
      <c r="G94" s="37">
        <v>0</v>
      </c>
      <c r="H94" s="713">
        <f t="shared" si="1"/>
      </c>
    </row>
    <row r="95" spans="1:8" ht="12.75">
      <c r="A95" s="12">
        <v>642</v>
      </c>
      <c r="B95" s="10" t="s">
        <v>543</v>
      </c>
      <c r="C95" s="5" t="s">
        <v>176</v>
      </c>
      <c r="D95" s="36">
        <f>D96+D97+D98+D99</f>
        <v>0</v>
      </c>
      <c r="E95" s="36">
        <f>E96+E97+E98+E99</f>
        <v>0</v>
      </c>
      <c r="F95" s="36">
        <f>F96+F97+F98+F99</f>
        <v>0</v>
      </c>
      <c r="G95" s="36">
        <f>G96+G97+G98+G99</f>
        <v>0</v>
      </c>
      <c r="H95" s="713">
        <f>IF(F95=0,"",(IF(G95=0,"",G95/F95*100)))</f>
      </c>
    </row>
    <row r="96" spans="1:8" ht="12.75">
      <c r="A96" s="12">
        <v>6421</v>
      </c>
      <c r="B96" s="10" t="s">
        <v>544</v>
      </c>
      <c r="C96" s="5" t="s">
        <v>177</v>
      </c>
      <c r="D96" s="37">
        <v>0</v>
      </c>
      <c r="E96" s="37">
        <v>0</v>
      </c>
      <c r="F96" s="37">
        <v>0</v>
      </c>
      <c r="G96" s="37">
        <v>0</v>
      </c>
      <c r="H96" s="713">
        <f aca="true" t="shared" si="2" ref="H96:H105">IF(F96=0,"",(IF(G96=0,"",G96/F96*100)))</f>
      </c>
    </row>
    <row r="97" spans="1:8" ht="12.75">
      <c r="A97" s="12">
        <v>6422</v>
      </c>
      <c r="B97" s="10" t="s">
        <v>545</v>
      </c>
      <c r="C97" s="5" t="s">
        <v>178</v>
      </c>
      <c r="D97" s="37">
        <v>0</v>
      </c>
      <c r="E97" s="37">
        <v>0</v>
      </c>
      <c r="F97" s="37">
        <v>0</v>
      </c>
      <c r="G97" s="37">
        <v>0</v>
      </c>
      <c r="H97" s="713">
        <f t="shared" si="2"/>
      </c>
    </row>
    <row r="98" spans="1:8" ht="12.75">
      <c r="A98" s="12">
        <v>6423</v>
      </c>
      <c r="B98" s="10" t="s">
        <v>546</v>
      </c>
      <c r="C98" s="5" t="s">
        <v>179</v>
      </c>
      <c r="D98" s="37">
        <v>0</v>
      </c>
      <c r="E98" s="37">
        <v>0</v>
      </c>
      <c r="F98" s="37">
        <v>0</v>
      </c>
      <c r="G98" s="37">
        <v>0</v>
      </c>
      <c r="H98" s="713">
        <f t="shared" si="2"/>
      </c>
    </row>
    <row r="99" spans="1:8" ht="12.75">
      <c r="A99" s="12">
        <v>6424</v>
      </c>
      <c r="B99" s="10" t="s">
        <v>547</v>
      </c>
      <c r="C99" s="5" t="s">
        <v>180</v>
      </c>
      <c r="D99" s="37">
        <v>0</v>
      </c>
      <c r="E99" s="37">
        <v>0</v>
      </c>
      <c r="F99" s="37">
        <v>0</v>
      </c>
      <c r="G99" s="37">
        <v>0</v>
      </c>
      <c r="H99" s="713">
        <f t="shared" si="2"/>
      </c>
    </row>
    <row r="100" spans="1:8" ht="24">
      <c r="A100" s="13">
        <v>65</v>
      </c>
      <c r="B100" s="9" t="s">
        <v>548</v>
      </c>
      <c r="C100" s="14" t="s">
        <v>549</v>
      </c>
      <c r="D100" s="35">
        <f>D101+D106</f>
        <v>0</v>
      </c>
      <c r="E100" s="35">
        <f>E101+E106</f>
        <v>0</v>
      </c>
      <c r="F100" s="35">
        <f>F101+F106</f>
        <v>0</v>
      </c>
      <c r="G100" s="35">
        <f>G101+G106</f>
        <v>0</v>
      </c>
      <c r="H100" s="713">
        <f t="shared" si="2"/>
      </c>
    </row>
    <row r="101" spans="1:8" ht="12.75">
      <c r="A101" s="12">
        <v>651</v>
      </c>
      <c r="B101" s="10" t="s">
        <v>550</v>
      </c>
      <c r="C101" s="5" t="s">
        <v>181</v>
      </c>
      <c r="D101" s="36">
        <f>D102+D103+D104+D105</f>
        <v>0</v>
      </c>
      <c r="E101" s="36">
        <f>E102+E103+E104+E105</f>
        <v>0</v>
      </c>
      <c r="F101" s="36">
        <f>F102+F103+F104+F105</f>
        <v>0</v>
      </c>
      <c r="G101" s="36">
        <f>G102+G103+G104+G105</f>
        <v>0</v>
      </c>
      <c r="H101" s="713">
        <f t="shared" si="2"/>
      </c>
    </row>
    <row r="102" spans="1:8" ht="12.75">
      <c r="A102" s="12">
        <v>6511</v>
      </c>
      <c r="B102" s="10" t="s">
        <v>551</v>
      </c>
      <c r="C102" s="5" t="s">
        <v>182</v>
      </c>
      <c r="D102" s="37">
        <v>0</v>
      </c>
      <c r="E102" s="37">
        <v>0</v>
      </c>
      <c r="F102" s="37">
        <v>0</v>
      </c>
      <c r="G102" s="37">
        <v>0</v>
      </c>
      <c r="H102" s="713">
        <f t="shared" si="2"/>
      </c>
    </row>
    <row r="103" spans="1:8" ht="12.75">
      <c r="A103" s="12">
        <v>6512</v>
      </c>
      <c r="B103" s="10" t="s">
        <v>552</v>
      </c>
      <c r="C103" s="5" t="s">
        <v>183</v>
      </c>
      <c r="D103" s="37">
        <v>0</v>
      </c>
      <c r="E103" s="37">
        <v>0</v>
      </c>
      <c r="F103" s="37">
        <v>0</v>
      </c>
      <c r="G103" s="37">
        <v>0</v>
      </c>
      <c r="H103" s="713">
        <f t="shared" si="2"/>
      </c>
    </row>
    <row r="104" spans="1:8" ht="12.75">
      <c r="A104" s="12">
        <v>6513</v>
      </c>
      <c r="B104" s="10" t="s">
        <v>553</v>
      </c>
      <c r="C104" s="5" t="s">
        <v>184</v>
      </c>
      <c r="D104" s="37">
        <v>0</v>
      </c>
      <c r="E104" s="37">
        <v>0</v>
      </c>
      <c r="F104" s="37">
        <v>0</v>
      </c>
      <c r="G104" s="37">
        <v>0</v>
      </c>
      <c r="H104" s="713">
        <f t="shared" si="2"/>
      </c>
    </row>
    <row r="105" spans="1:8" ht="12.75">
      <c r="A105" s="12">
        <v>6514</v>
      </c>
      <c r="B105" s="10" t="s">
        <v>554</v>
      </c>
      <c r="C105" s="5" t="s">
        <v>185</v>
      </c>
      <c r="D105" s="37">
        <v>0</v>
      </c>
      <c r="E105" s="37">
        <v>0</v>
      </c>
      <c r="F105" s="37">
        <v>0</v>
      </c>
      <c r="G105" s="37">
        <v>0</v>
      </c>
      <c r="H105" s="713">
        <f t="shared" si="2"/>
      </c>
    </row>
    <row r="106" spans="1:8" ht="12.75">
      <c r="A106" s="12">
        <v>652</v>
      </c>
      <c r="B106" s="10" t="s">
        <v>555</v>
      </c>
      <c r="C106" s="5" t="s">
        <v>186</v>
      </c>
      <c r="D106" s="36">
        <f>D107+D108+D109+D110+D111+D112</f>
        <v>0</v>
      </c>
      <c r="E106" s="36">
        <f>E107+E108+E109+E110+E111+E112</f>
        <v>0</v>
      </c>
      <c r="F106" s="36">
        <f>F107+F108+F109+F110+F111+F112</f>
        <v>0</v>
      </c>
      <c r="G106" s="36">
        <f>G107+G108+G109+G110+G111+G112</f>
        <v>0</v>
      </c>
      <c r="H106" s="713">
        <f>IF(F106=0,"",(IF(G106=0,"",G106/F106*100)))</f>
      </c>
    </row>
    <row r="107" spans="1:8" ht="12.75">
      <c r="A107" s="12">
        <v>6521</v>
      </c>
      <c r="B107" s="10" t="s">
        <v>556</v>
      </c>
      <c r="C107" s="5" t="s">
        <v>187</v>
      </c>
      <c r="D107" s="37">
        <v>0</v>
      </c>
      <c r="E107" s="37">
        <v>0</v>
      </c>
      <c r="F107" s="37">
        <v>0</v>
      </c>
      <c r="G107" s="37">
        <v>0</v>
      </c>
      <c r="H107" s="713">
        <f aca="true" t="shared" si="3" ref="H107:H121">IF(F107=0,"",(IF(G107=0,"",G107/F107*100)))</f>
      </c>
    </row>
    <row r="108" spans="1:8" ht="12.75">
      <c r="A108" s="12">
        <v>6522</v>
      </c>
      <c r="B108" s="10" t="s">
        <v>557</v>
      </c>
      <c r="C108" s="5" t="s">
        <v>188</v>
      </c>
      <c r="D108" s="37">
        <v>0</v>
      </c>
      <c r="E108" s="37">
        <v>0</v>
      </c>
      <c r="F108" s="37">
        <v>0</v>
      </c>
      <c r="G108" s="37">
        <v>0</v>
      </c>
      <c r="H108" s="713">
        <f t="shared" si="3"/>
      </c>
    </row>
    <row r="109" spans="1:8" ht="12.75">
      <c r="A109" s="12">
        <v>6523</v>
      </c>
      <c r="B109" s="10" t="s">
        <v>558</v>
      </c>
      <c r="C109" s="5" t="s">
        <v>189</v>
      </c>
      <c r="D109" s="37">
        <v>0</v>
      </c>
      <c r="E109" s="37">
        <v>0</v>
      </c>
      <c r="F109" s="37">
        <v>0</v>
      </c>
      <c r="G109" s="37">
        <v>0</v>
      </c>
      <c r="H109" s="713">
        <f t="shared" si="3"/>
      </c>
    </row>
    <row r="110" spans="1:8" ht="12.75">
      <c r="A110" s="12">
        <v>6524</v>
      </c>
      <c r="B110" s="10" t="s">
        <v>559</v>
      </c>
      <c r="C110" s="5" t="s">
        <v>190</v>
      </c>
      <c r="D110" s="37">
        <v>0</v>
      </c>
      <c r="E110" s="37">
        <v>0</v>
      </c>
      <c r="F110" s="37">
        <v>0</v>
      </c>
      <c r="G110" s="37">
        <v>0</v>
      </c>
      <c r="H110" s="713">
        <f t="shared" si="3"/>
      </c>
    </row>
    <row r="111" spans="1:8" ht="12.75">
      <c r="A111" s="12">
        <v>6525</v>
      </c>
      <c r="B111" s="10" t="s">
        <v>560</v>
      </c>
      <c r="C111" s="5" t="s">
        <v>2331</v>
      </c>
      <c r="D111" s="37">
        <v>0</v>
      </c>
      <c r="E111" s="37">
        <v>0</v>
      </c>
      <c r="F111" s="37">
        <v>0</v>
      </c>
      <c r="G111" s="37">
        <v>0</v>
      </c>
      <c r="H111" s="713">
        <f t="shared" si="3"/>
      </c>
    </row>
    <row r="112" spans="1:8" ht="12.75">
      <c r="A112" s="12">
        <v>6526</v>
      </c>
      <c r="B112" s="10" t="s">
        <v>561</v>
      </c>
      <c r="C112" s="5" t="s">
        <v>2332</v>
      </c>
      <c r="D112" s="37">
        <v>0</v>
      </c>
      <c r="E112" s="37">
        <v>0</v>
      </c>
      <c r="F112" s="37">
        <v>0</v>
      </c>
      <c r="G112" s="37">
        <v>0</v>
      </c>
      <c r="H112" s="713">
        <f t="shared" si="3"/>
      </c>
    </row>
    <row r="113" spans="1:8" ht="12.75">
      <c r="A113" s="13">
        <v>66</v>
      </c>
      <c r="B113" s="11" t="s">
        <v>562</v>
      </c>
      <c r="C113" s="14" t="s">
        <v>563</v>
      </c>
      <c r="D113" s="35">
        <f>D114+D118+D126+D129</f>
        <v>0</v>
      </c>
      <c r="E113" s="35">
        <f>E114+E118+E126+E129</f>
        <v>0</v>
      </c>
      <c r="F113" s="35">
        <f>F114+F118+F126+F129</f>
        <v>0</v>
      </c>
      <c r="G113" s="35">
        <f>G114+G118+G126+G129</f>
        <v>0</v>
      </c>
      <c r="H113" s="713">
        <f t="shared" si="3"/>
      </c>
    </row>
    <row r="114" spans="1:8" ht="24">
      <c r="A114" s="12">
        <v>661</v>
      </c>
      <c r="B114" s="8" t="s">
        <v>564</v>
      </c>
      <c r="C114" s="5" t="s">
        <v>2333</v>
      </c>
      <c r="D114" s="36">
        <f>D115+D116-D117</f>
        <v>0</v>
      </c>
      <c r="E114" s="36">
        <f>E115+E116-E117</f>
        <v>0</v>
      </c>
      <c r="F114" s="36">
        <f>F115+F116-F117</f>
        <v>0</v>
      </c>
      <c r="G114" s="36">
        <f>G115+G116-G117</f>
        <v>0</v>
      </c>
      <c r="H114" s="713">
        <f t="shared" si="3"/>
      </c>
    </row>
    <row r="115" spans="1:8" ht="12.75">
      <c r="A115" s="12">
        <v>6611</v>
      </c>
      <c r="B115" s="10" t="s">
        <v>565</v>
      </c>
      <c r="C115" s="5" t="s">
        <v>2334</v>
      </c>
      <c r="D115" s="37">
        <v>0</v>
      </c>
      <c r="E115" s="37">
        <v>0</v>
      </c>
      <c r="F115" s="37">
        <v>0</v>
      </c>
      <c r="G115" s="37">
        <v>0</v>
      </c>
      <c r="H115" s="713">
        <f t="shared" si="3"/>
      </c>
    </row>
    <row r="116" spans="1:8" ht="12.75">
      <c r="A116" s="12">
        <v>6612</v>
      </c>
      <c r="B116" s="10" t="s">
        <v>566</v>
      </c>
      <c r="C116" s="5" t="s">
        <v>1970</v>
      </c>
      <c r="D116" s="37">
        <v>0</v>
      </c>
      <c r="E116" s="37">
        <v>0</v>
      </c>
      <c r="F116" s="37">
        <v>0</v>
      </c>
      <c r="G116" s="37">
        <v>0</v>
      </c>
      <c r="H116" s="713">
        <f t="shared" si="3"/>
      </c>
    </row>
    <row r="117" spans="1:8" ht="12.75">
      <c r="A117" s="12">
        <v>6613</v>
      </c>
      <c r="B117" s="10" t="s">
        <v>567</v>
      </c>
      <c r="C117" s="5" t="s">
        <v>1971</v>
      </c>
      <c r="D117" s="37">
        <v>0</v>
      </c>
      <c r="E117" s="37">
        <v>0</v>
      </c>
      <c r="F117" s="37">
        <v>0</v>
      </c>
      <c r="G117" s="37">
        <v>0</v>
      </c>
      <c r="H117" s="713">
        <f t="shared" si="3"/>
      </c>
    </row>
    <row r="118" spans="1:8" ht="12.75">
      <c r="A118" s="12">
        <v>662</v>
      </c>
      <c r="B118" s="10" t="s">
        <v>568</v>
      </c>
      <c r="C118" s="5" t="s">
        <v>1972</v>
      </c>
      <c r="D118" s="36">
        <f>D119+D120+D121+D122+D123+D124+D125</f>
        <v>0</v>
      </c>
      <c r="E118" s="36">
        <f>E119+E120+E121+E122+E123+E124+E125</f>
        <v>0</v>
      </c>
      <c r="F118" s="36">
        <f>F119+F120+F121+F122+F123+F124+F125</f>
        <v>0</v>
      </c>
      <c r="G118" s="36">
        <f>G119+G120+G121+G122+G123+G124+G125</f>
        <v>0</v>
      </c>
      <c r="H118" s="713">
        <f t="shared" si="3"/>
      </c>
    </row>
    <row r="119" spans="1:8" ht="12.75">
      <c r="A119" s="12">
        <v>6621</v>
      </c>
      <c r="B119" s="10" t="s">
        <v>569</v>
      </c>
      <c r="C119" s="5" t="s">
        <v>1973</v>
      </c>
      <c r="D119" s="37">
        <v>0</v>
      </c>
      <c r="E119" s="37">
        <v>0</v>
      </c>
      <c r="F119" s="37">
        <v>0</v>
      </c>
      <c r="G119" s="37">
        <v>0</v>
      </c>
      <c r="H119" s="713">
        <f t="shared" si="3"/>
      </c>
    </row>
    <row r="120" spans="1:8" ht="12.75">
      <c r="A120" s="12">
        <v>6622</v>
      </c>
      <c r="B120" s="10" t="s">
        <v>2250</v>
      </c>
      <c r="C120" s="5" t="s">
        <v>1974</v>
      </c>
      <c r="D120" s="37">
        <v>0</v>
      </c>
      <c r="E120" s="37">
        <v>0</v>
      </c>
      <c r="F120" s="37">
        <v>0</v>
      </c>
      <c r="G120" s="37">
        <v>0</v>
      </c>
      <c r="H120" s="713">
        <f t="shared" si="3"/>
      </c>
    </row>
    <row r="121" spans="1:8" ht="12.75">
      <c r="A121" s="12">
        <v>6623</v>
      </c>
      <c r="B121" s="10" t="s">
        <v>2251</v>
      </c>
      <c r="C121" s="5" t="s">
        <v>1975</v>
      </c>
      <c r="D121" s="37">
        <v>0</v>
      </c>
      <c r="E121" s="37">
        <v>0</v>
      </c>
      <c r="F121" s="37">
        <v>0</v>
      </c>
      <c r="G121" s="37">
        <v>0</v>
      </c>
      <c r="H121" s="713">
        <f t="shared" si="3"/>
      </c>
    </row>
    <row r="122" spans="1:8" ht="12.75">
      <c r="A122" s="12">
        <v>6624</v>
      </c>
      <c r="B122" s="10" t="s">
        <v>2252</v>
      </c>
      <c r="C122" s="5" t="s">
        <v>1976</v>
      </c>
      <c r="D122" s="37">
        <v>0</v>
      </c>
      <c r="E122" s="37">
        <v>0</v>
      </c>
      <c r="F122" s="37">
        <v>0</v>
      </c>
      <c r="G122" s="37">
        <v>0</v>
      </c>
      <c r="H122" s="713">
        <f>IF(F122=0,"",(IF(G122=0,"",G122/F122*100)))</f>
      </c>
    </row>
    <row r="123" spans="1:8" ht="12.75">
      <c r="A123" s="12">
        <v>6625</v>
      </c>
      <c r="B123" s="10" t="s">
        <v>2253</v>
      </c>
      <c r="C123" s="5" t="s">
        <v>1977</v>
      </c>
      <c r="D123" s="37">
        <v>0</v>
      </c>
      <c r="E123" s="37">
        <v>0</v>
      </c>
      <c r="F123" s="37">
        <v>0</v>
      </c>
      <c r="G123" s="37">
        <v>0</v>
      </c>
      <c r="H123" s="713">
        <f aca="true" t="shared" si="4" ref="H123:H139">IF(F123=0,"",(IF(G123=0,"",G123/F123*100)))</f>
      </c>
    </row>
    <row r="124" spans="1:8" ht="12.75">
      <c r="A124" s="12">
        <v>6626</v>
      </c>
      <c r="B124" s="10" t="s">
        <v>2254</v>
      </c>
      <c r="C124" s="5" t="s">
        <v>1978</v>
      </c>
      <c r="D124" s="37">
        <v>0</v>
      </c>
      <c r="E124" s="37">
        <v>0</v>
      </c>
      <c r="F124" s="37">
        <v>0</v>
      </c>
      <c r="G124" s="37">
        <v>0</v>
      </c>
      <c r="H124" s="713">
        <f t="shared" si="4"/>
      </c>
    </row>
    <row r="125" spans="1:8" ht="12.75">
      <c r="A125" s="12">
        <v>6627</v>
      </c>
      <c r="B125" s="10" t="s">
        <v>2255</v>
      </c>
      <c r="C125" s="5" t="s">
        <v>1979</v>
      </c>
      <c r="D125" s="37">
        <v>0</v>
      </c>
      <c r="E125" s="37">
        <v>0</v>
      </c>
      <c r="F125" s="37">
        <v>0</v>
      </c>
      <c r="G125" s="37">
        <v>0</v>
      </c>
      <c r="H125" s="713">
        <f t="shared" si="4"/>
      </c>
    </row>
    <row r="126" spans="1:8" ht="12.75">
      <c r="A126" s="12">
        <v>633</v>
      </c>
      <c r="B126" s="10" t="s">
        <v>2256</v>
      </c>
      <c r="C126" s="5" t="s">
        <v>1980</v>
      </c>
      <c r="D126" s="36">
        <f>D127+D128</f>
        <v>0</v>
      </c>
      <c r="E126" s="36">
        <f>E127+E128</f>
        <v>0</v>
      </c>
      <c r="F126" s="36">
        <f>F127+F128</f>
        <v>0</v>
      </c>
      <c r="G126" s="36">
        <f>G127+G128</f>
        <v>0</v>
      </c>
      <c r="H126" s="713">
        <f t="shared" si="4"/>
      </c>
    </row>
    <row r="127" spans="1:8" ht="12.75">
      <c r="A127" s="12">
        <v>6631</v>
      </c>
      <c r="B127" s="10" t="s">
        <v>2257</v>
      </c>
      <c r="C127" s="5" t="s">
        <v>1981</v>
      </c>
      <c r="D127" s="37">
        <v>0</v>
      </c>
      <c r="E127" s="37">
        <v>0</v>
      </c>
      <c r="F127" s="37">
        <v>0</v>
      </c>
      <c r="G127" s="37">
        <v>0</v>
      </c>
      <c r="H127" s="713">
        <f t="shared" si="4"/>
      </c>
    </row>
    <row r="128" spans="1:8" ht="12.75">
      <c r="A128" s="12">
        <v>6632</v>
      </c>
      <c r="B128" s="10" t="s">
        <v>2258</v>
      </c>
      <c r="C128" s="5" t="s">
        <v>1982</v>
      </c>
      <c r="D128" s="37">
        <v>0</v>
      </c>
      <c r="E128" s="37">
        <v>0</v>
      </c>
      <c r="F128" s="37">
        <v>0</v>
      </c>
      <c r="G128" s="37">
        <v>0</v>
      </c>
      <c r="H128" s="713">
        <f t="shared" si="4"/>
      </c>
    </row>
    <row r="129" spans="1:8" ht="24">
      <c r="A129" s="12">
        <v>664</v>
      </c>
      <c r="B129" s="8" t="s">
        <v>2259</v>
      </c>
      <c r="C129" s="5" t="s">
        <v>1983</v>
      </c>
      <c r="D129" s="36">
        <f>D130+D131+D132</f>
        <v>0</v>
      </c>
      <c r="E129" s="36">
        <f>E130+E131+E132</f>
        <v>0</v>
      </c>
      <c r="F129" s="36">
        <f>F130+F131+F132</f>
        <v>0</v>
      </c>
      <c r="G129" s="36">
        <f>G130+G131+G132</f>
        <v>0</v>
      </c>
      <c r="H129" s="713">
        <f t="shared" si="4"/>
      </c>
    </row>
    <row r="130" spans="1:8" ht="12.75">
      <c r="A130" s="12">
        <v>6641</v>
      </c>
      <c r="B130" s="10" t="s">
        <v>2260</v>
      </c>
      <c r="C130" s="5" t="s">
        <v>1984</v>
      </c>
      <c r="D130" s="37">
        <v>0</v>
      </c>
      <c r="E130" s="37">
        <v>0</v>
      </c>
      <c r="F130" s="37">
        <v>0</v>
      </c>
      <c r="G130" s="37">
        <v>0</v>
      </c>
      <c r="H130" s="713">
        <f t="shared" si="4"/>
      </c>
    </row>
    <row r="131" spans="1:8" ht="12.75">
      <c r="A131" s="12">
        <v>6642</v>
      </c>
      <c r="B131" s="10" t="s">
        <v>2261</v>
      </c>
      <c r="C131" s="5" t="s">
        <v>1985</v>
      </c>
      <c r="D131" s="37">
        <v>0</v>
      </c>
      <c r="E131" s="37">
        <v>0</v>
      </c>
      <c r="F131" s="37">
        <v>0</v>
      </c>
      <c r="G131" s="37">
        <v>0</v>
      </c>
      <c r="H131" s="713">
        <f t="shared" si="4"/>
      </c>
    </row>
    <row r="132" spans="1:8" ht="12.75">
      <c r="A132" s="12">
        <v>6643</v>
      </c>
      <c r="B132" s="10" t="s">
        <v>2262</v>
      </c>
      <c r="C132" s="5" t="s">
        <v>1986</v>
      </c>
      <c r="D132" s="37">
        <v>0</v>
      </c>
      <c r="E132" s="37">
        <v>0</v>
      </c>
      <c r="F132" s="37">
        <v>0</v>
      </c>
      <c r="G132" s="37">
        <v>0</v>
      </c>
      <c r="H132" s="713">
        <f t="shared" si="4"/>
      </c>
    </row>
    <row r="133" spans="1:8" ht="12.75">
      <c r="A133" s="13">
        <v>3</v>
      </c>
      <c r="B133" s="11" t="s">
        <v>2326</v>
      </c>
      <c r="C133" s="14" t="s">
        <v>2327</v>
      </c>
      <c r="D133" s="35">
        <f>D134+D146+D174+D191+D199+D209+D216</f>
        <v>0</v>
      </c>
      <c r="E133" s="35">
        <f>E134+E146+E174+E191+E199+E209+E216</f>
        <v>0</v>
      </c>
      <c r="F133" s="35">
        <f>F134+F146+F174+F191+F199+F209+F216</f>
        <v>0</v>
      </c>
      <c r="G133" s="35">
        <f>G134+G146+G174+G191+G199+G209+G216</f>
        <v>0</v>
      </c>
      <c r="H133" s="713">
        <f t="shared" si="4"/>
      </c>
    </row>
    <row r="134" spans="1:8" ht="12.75">
      <c r="A134" s="13">
        <v>31</v>
      </c>
      <c r="B134" s="11" t="s">
        <v>2328</v>
      </c>
      <c r="C134" s="14" t="s">
        <v>2652</v>
      </c>
      <c r="D134" s="35">
        <f>D135+D140+D142</f>
        <v>0</v>
      </c>
      <c r="E134" s="35">
        <f>E135+E140+E142</f>
        <v>0</v>
      </c>
      <c r="F134" s="35">
        <f>F135+F140+F142</f>
        <v>0</v>
      </c>
      <c r="G134" s="35">
        <f>G135+G140+G142</f>
        <v>0</v>
      </c>
      <c r="H134" s="713">
        <f t="shared" si="4"/>
      </c>
    </row>
    <row r="135" spans="1:8" ht="12.75">
      <c r="A135" s="12">
        <v>311</v>
      </c>
      <c r="B135" s="10" t="s">
        <v>2329</v>
      </c>
      <c r="C135" s="5" t="s">
        <v>1987</v>
      </c>
      <c r="D135" s="36">
        <f>D136+D137+D138+D139</f>
        <v>0</v>
      </c>
      <c r="E135" s="36">
        <f>E136+E137+E138+E139</f>
        <v>0</v>
      </c>
      <c r="F135" s="36">
        <f>F136+F137+F138+F139</f>
        <v>0</v>
      </c>
      <c r="G135" s="36">
        <f>G136+G137+G138+G139</f>
        <v>0</v>
      </c>
      <c r="H135" s="713">
        <f t="shared" si="4"/>
      </c>
    </row>
    <row r="136" spans="1:8" ht="12.75">
      <c r="A136" s="12">
        <v>3111</v>
      </c>
      <c r="B136" s="10" t="s">
        <v>2330</v>
      </c>
      <c r="C136" s="5" t="s">
        <v>1988</v>
      </c>
      <c r="D136" s="37">
        <v>0</v>
      </c>
      <c r="E136" s="37">
        <v>0</v>
      </c>
      <c r="F136" s="37">
        <v>0</v>
      </c>
      <c r="G136" s="37">
        <v>0</v>
      </c>
      <c r="H136" s="713">
        <f t="shared" si="4"/>
      </c>
    </row>
    <row r="137" spans="1:8" ht="12.75">
      <c r="A137" s="12">
        <v>3112</v>
      </c>
      <c r="B137" s="10" t="s">
        <v>2349</v>
      </c>
      <c r="C137" s="5" t="s">
        <v>1989</v>
      </c>
      <c r="D137" s="37">
        <v>0</v>
      </c>
      <c r="E137" s="37">
        <v>0</v>
      </c>
      <c r="F137" s="37">
        <v>0</v>
      </c>
      <c r="G137" s="37">
        <v>0</v>
      </c>
      <c r="H137" s="713">
        <f t="shared" si="4"/>
      </c>
    </row>
    <row r="138" spans="1:8" ht="12.75">
      <c r="A138" s="12">
        <v>3113</v>
      </c>
      <c r="B138" s="10" t="s">
        <v>2350</v>
      </c>
      <c r="C138" s="5" t="s">
        <v>1454</v>
      </c>
      <c r="D138" s="37">
        <v>0</v>
      </c>
      <c r="E138" s="37">
        <v>0</v>
      </c>
      <c r="F138" s="37">
        <v>0</v>
      </c>
      <c r="G138" s="37">
        <v>0</v>
      </c>
      <c r="H138" s="713">
        <f t="shared" si="4"/>
      </c>
    </row>
    <row r="139" spans="1:8" ht="12.75">
      <c r="A139" s="12">
        <v>3114</v>
      </c>
      <c r="B139" s="10" t="s">
        <v>2351</v>
      </c>
      <c r="C139" s="5" t="s">
        <v>1455</v>
      </c>
      <c r="D139" s="37">
        <v>0</v>
      </c>
      <c r="E139" s="37">
        <v>0</v>
      </c>
      <c r="F139" s="37">
        <v>0</v>
      </c>
      <c r="G139" s="37">
        <v>0</v>
      </c>
      <c r="H139" s="713">
        <f t="shared" si="4"/>
      </c>
    </row>
    <row r="140" spans="1:8" ht="12.75">
      <c r="A140" s="12">
        <v>312</v>
      </c>
      <c r="B140" s="10" t="s">
        <v>2352</v>
      </c>
      <c r="C140" s="5" t="s">
        <v>1456</v>
      </c>
      <c r="D140" s="36">
        <f>D141</f>
        <v>0</v>
      </c>
      <c r="E140" s="36">
        <f>E141</f>
        <v>0</v>
      </c>
      <c r="F140" s="36">
        <f>F141</f>
        <v>0</v>
      </c>
      <c r="G140" s="36">
        <f>G141</f>
        <v>0</v>
      </c>
      <c r="H140" s="713">
        <f>IF(F140=0,"",(IF(G140=0,"",G140/F140*100)))</f>
      </c>
    </row>
    <row r="141" spans="1:8" ht="12.75">
      <c r="A141" s="12">
        <v>3121</v>
      </c>
      <c r="B141" s="10" t="s">
        <v>2353</v>
      </c>
      <c r="C141" s="5" t="s">
        <v>1457</v>
      </c>
      <c r="D141" s="37">
        <v>0</v>
      </c>
      <c r="E141" s="37">
        <v>0</v>
      </c>
      <c r="F141" s="37">
        <v>0</v>
      </c>
      <c r="G141" s="37">
        <v>0</v>
      </c>
      <c r="H141" s="713">
        <f aca="true" t="shared" si="5" ref="H141:H161">IF(F141=0,"",(IF(G141=0,"",G141/F141*100)))</f>
      </c>
    </row>
    <row r="142" spans="1:8" ht="12.75">
      <c r="A142" s="12">
        <v>313</v>
      </c>
      <c r="B142" s="10" t="s">
        <v>2354</v>
      </c>
      <c r="C142" s="5" t="s">
        <v>1458</v>
      </c>
      <c r="D142" s="36">
        <f>D143+D144+D145</f>
        <v>0</v>
      </c>
      <c r="E142" s="36">
        <f>E143+E144+E145</f>
        <v>0</v>
      </c>
      <c r="F142" s="36">
        <f>F143+F144+F145</f>
        <v>0</v>
      </c>
      <c r="G142" s="36">
        <f>G143+G144+G145</f>
        <v>0</v>
      </c>
      <c r="H142" s="713">
        <f t="shared" si="5"/>
      </c>
    </row>
    <row r="143" spans="1:8" ht="12.75">
      <c r="A143" s="12">
        <v>3131</v>
      </c>
      <c r="B143" s="10" t="s">
        <v>2355</v>
      </c>
      <c r="C143" s="5" t="s">
        <v>1459</v>
      </c>
      <c r="D143" s="37">
        <v>0</v>
      </c>
      <c r="E143" s="37">
        <v>0</v>
      </c>
      <c r="F143" s="37">
        <v>0</v>
      </c>
      <c r="G143" s="37">
        <v>0</v>
      </c>
      <c r="H143" s="713">
        <f t="shared" si="5"/>
      </c>
    </row>
    <row r="144" spans="1:8" ht="12.75">
      <c r="A144" s="12">
        <v>3132</v>
      </c>
      <c r="B144" s="10" t="s">
        <v>2356</v>
      </c>
      <c r="C144" s="5" t="s">
        <v>1460</v>
      </c>
      <c r="D144" s="37">
        <v>0</v>
      </c>
      <c r="E144" s="37">
        <v>0</v>
      </c>
      <c r="F144" s="37">
        <v>0</v>
      </c>
      <c r="G144" s="37">
        <v>0</v>
      </c>
      <c r="H144" s="713">
        <f t="shared" si="5"/>
      </c>
    </row>
    <row r="145" spans="1:8" ht="12.75">
      <c r="A145" s="12">
        <v>3133</v>
      </c>
      <c r="B145" s="10" t="s">
        <v>2357</v>
      </c>
      <c r="C145" s="5" t="s">
        <v>1461</v>
      </c>
      <c r="D145" s="37">
        <v>0</v>
      </c>
      <c r="E145" s="37">
        <v>0</v>
      </c>
      <c r="F145" s="37">
        <v>0</v>
      </c>
      <c r="G145" s="37">
        <v>0</v>
      </c>
      <c r="H145" s="713">
        <f t="shared" si="5"/>
      </c>
    </row>
    <row r="146" spans="1:8" ht="12.75">
      <c r="A146" s="13">
        <v>32</v>
      </c>
      <c r="B146" s="11" t="s">
        <v>2358</v>
      </c>
      <c r="C146" s="14" t="s">
        <v>2359</v>
      </c>
      <c r="D146" s="35">
        <f>D147+D151+D158+D168</f>
        <v>0</v>
      </c>
      <c r="E146" s="35">
        <f>E147+E151+E158+E168</f>
        <v>0</v>
      </c>
      <c r="F146" s="35">
        <f>F147+F151+F158+F168</f>
        <v>0</v>
      </c>
      <c r="G146" s="35">
        <f>G147+G151+G158+G168</f>
        <v>0</v>
      </c>
      <c r="H146" s="713">
        <f t="shared" si="5"/>
      </c>
    </row>
    <row r="147" spans="1:8" ht="12.75">
      <c r="A147" s="12">
        <v>321</v>
      </c>
      <c r="B147" s="10" t="s">
        <v>2360</v>
      </c>
      <c r="C147" s="5" t="s">
        <v>1462</v>
      </c>
      <c r="D147" s="36">
        <f>D148+D149+D150</f>
        <v>0</v>
      </c>
      <c r="E147" s="36">
        <f>E148+E149+E150</f>
        <v>0</v>
      </c>
      <c r="F147" s="36">
        <f>F148+F149+F150</f>
        <v>0</v>
      </c>
      <c r="G147" s="36">
        <f>G148+G149+G150</f>
        <v>0</v>
      </c>
      <c r="H147" s="713">
        <f t="shared" si="5"/>
      </c>
    </row>
    <row r="148" spans="1:8" ht="12.75">
      <c r="A148" s="12">
        <v>3211</v>
      </c>
      <c r="B148" s="10" t="s">
        <v>2361</v>
      </c>
      <c r="C148" s="5" t="s">
        <v>1463</v>
      </c>
      <c r="D148" s="37">
        <v>0</v>
      </c>
      <c r="E148" s="37">
        <v>0</v>
      </c>
      <c r="F148" s="37">
        <v>0</v>
      </c>
      <c r="G148" s="37">
        <v>0</v>
      </c>
      <c r="H148" s="713">
        <f t="shared" si="5"/>
      </c>
    </row>
    <row r="149" spans="1:8" ht="12.75">
      <c r="A149" s="12">
        <v>3212</v>
      </c>
      <c r="B149" s="10" t="s">
        <v>2362</v>
      </c>
      <c r="C149" s="5" t="s">
        <v>1464</v>
      </c>
      <c r="D149" s="37">
        <v>0</v>
      </c>
      <c r="E149" s="37">
        <v>0</v>
      </c>
      <c r="F149" s="37">
        <v>0</v>
      </c>
      <c r="G149" s="37">
        <v>0</v>
      </c>
      <c r="H149" s="713">
        <f t="shared" si="5"/>
      </c>
    </row>
    <row r="150" spans="1:8" ht="12.75">
      <c r="A150" s="12">
        <v>3213</v>
      </c>
      <c r="B150" s="10" t="s">
        <v>2363</v>
      </c>
      <c r="C150" s="5" t="s">
        <v>1465</v>
      </c>
      <c r="D150" s="37">
        <v>0</v>
      </c>
      <c r="E150" s="37">
        <v>0</v>
      </c>
      <c r="F150" s="37">
        <v>0</v>
      </c>
      <c r="G150" s="37">
        <v>0</v>
      </c>
      <c r="H150" s="713">
        <f t="shared" si="5"/>
      </c>
    </row>
    <row r="151" spans="1:8" ht="12.75">
      <c r="A151" s="12">
        <v>322</v>
      </c>
      <c r="B151" s="10" t="s">
        <v>2364</v>
      </c>
      <c r="C151" s="5" t="s">
        <v>1466</v>
      </c>
      <c r="D151" s="36">
        <f>D152+D153+D154+D155+D156+D157</f>
        <v>0</v>
      </c>
      <c r="E151" s="36">
        <f>E152+E153+E154+E155+E156+E157</f>
        <v>0</v>
      </c>
      <c r="F151" s="36">
        <f>F152+F153+F154+F155+F156+F157</f>
        <v>0</v>
      </c>
      <c r="G151" s="36">
        <f>G152+G153+G154+G155+G156+G157</f>
        <v>0</v>
      </c>
      <c r="H151" s="713">
        <f t="shared" si="5"/>
      </c>
    </row>
    <row r="152" spans="1:8" ht="12.75">
      <c r="A152" s="12">
        <v>3221</v>
      </c>
      <c r="B152" s="10" t="s">
        <v>2365</v>
      </c>
      <c r="C152" s="5" t="s">
        <v>1467</v>
      </c>
      <c r="D152" s="37">
        <v>0</v>
      </c>
      <c r="E152" s="37">
        <v>0</v>
      </c>
      <c r="F152" s="37">
        <v>0</v>
      </c>
      <c r="G152" s="37">
        <v>0</v>
      </c>
      <c r="H152" s="713">
        <f t="shared" si="5"/>
      </c>
    </row>
    <row r="153" spans="1:8" ht="12.75">
      <c r="A153" s="12">
        <v>3222</v>
      </c>
      <c r="B153" s="10" t="s">
        <v>2366</v>
      </c>
      <c r="C153" s="5" t="s">
        <v>1468</v>
      </c>
      <c r="D153" s="37">
        <v>0</v>
      </c>
      <c r="E153" s="37">
        <v>0</v>
      </c>
      <c r="F153" s="37">
        <v>0</v>
      </c>
      <c r="G153" s="37">
        <v>0</v>
      </c>
      <c r="H153" s="713">
        <f t="shared" si="5"/>
      </c>
    </row>
    <row r="154" spans="1:8" ht="12.75">
      <c r="A154" s="12">
        <v>3223</v>
      </c>
      <c r="B154" s="10" t="s">
        <v>2367</v>
      </c>
      <c r="C154" s="5" t="s">
        <v>1469</v>
      </c>
      <c r="D154" s="37">
        <v>0</v>
      </c>
      <c r="E154" s="37">
        <v>0</v>
      </c>
      <c r="F154" s="37">
        <v>0</v>
      </c>
      <c r="G154" s="37">
        <v>0</v>
      </c>
      <c r="H154" s="713">
        <f t="shared" si="5"/>
      </c>
    </row>
    <row r="155" spans="1:8" ht="12.75">
      <c r="A155" s="12">
        <v>3224</v>
      </c>
      <c r="B155" s="10" t="s">
        <v>2368</v>
      </c>
      <c r="C155" s="5" t="s">
        <v>1470</v>
      </c>
      <c r="D155" s="37">
        <v>0</v>
      </c>
      <c r="E155" s="37">
        <v>0</v>
      </c>
      <c r="F155" s="37">
        <v>0</v>
      </c>
      <c r="G155" s="37">
        <v>0</v>
      </c>
      <c r="H155" s="713">
        <f t="shared" si="5"/>
      </c>
    </row>
    <row r="156" spans="1:8" ht="12.75">
      <c r="A156" s="12">
        <v>3225</v>
      </c>
      <c r="B156" s="10" t="s">
        <v>2369</v>
      </c>
      <c r="C156" s="5" t="s">
        <v>1471</v>
      </c>
      <c r="D156" s="37">
        <v>0</v>
      </c>
      <c r="E156" s="37">
        <v>0</v>
      </c>
      <c r="F156" s="37">
        <v>0</v>
      </c>
      <c r="G156" s="37">
        <v>0</v>
      </c>
      <c r="H156" s="713">
        <f t="shared" si="5"/>
      </c>
    </row>
    <row r="157" spans="1:8" ht="12.75">
      <c r="A157" s="12">
        <v>3226</v>
      </c>
      <c r="B157" s="10" t="s">
        <v>2370</v>
      </c>
      <c r="C157" s="5" t="s">
        <v>1472</v>
      </c>
      <c r="D157" s="37">
        <v>0</v>
      </c>
      <c r="E157" s="37">
        <v>0</v>
      </c>
      <c r="F157" s="37">
        <v>0</v>
      </c>
      <c r="G157" s="37">
        <v>0</v>
      </c>
      <c r="H157" s="713">
        <f t="shared" si="5"/>
      </c>
    </row>
    <row r="158" spans="1:8" ht="12.75">
      <c r="A158" s="12">
        <v>323</v>
      </c>
      <c r="B158" s="10" t="s">
        <v>2371</v>
      </c>
      <c r="C158" s="5" t="s">
        <v>1473</v>
      </c>
      <c r="D158" s="36">
        <f>D159+D160+D161+D162+D163+D164+D165+D166+D167</f>
        <v>0</v>
      </c>
      <c r="E158" s="36">
        <f>E159+E160+E161+E162+E163+E164+E165+E166+E167</f>
        <v>0</v>
      </c>
      <c r="F158" s="36">
        <f>F159+F160+F161+F162+F163+F164+F165+F166+F167</f>
        <v>0</v>
      </c>
      <c r="G158" s="36">
        <f>G159+G160+G161+G162+G163+G164+G165+G166+G167</f>
        <v>0</v>
      </c>
      <c r="H158" s="713">
        <f t="shared" si="5"/>
      </c>
    </row>
    <row r="159" spans="1:8" ht="12.75">
      <c r="A159" s="12">
        <v>3231</v>
      </c>
      <c r="B159" s="10" t="s">
        <v>2372</v>
      </c>
      <c r="C159" s="5" t="s">
        <v>1474</v>
      </c>
      <c r="D159" s="37">
        <v>0</v>
      </c>
      <c r="E159" s="37">
        <v>0</v>
      </c>
      <c r="F159" s="37">
        <v>0</v>
      </c>
      <c r="G159" s="37">
        <v>0</v>
      </c>
      <c r="H159" s="713">
        <f t="shared" si="5"/>
      </c>
    </row>
    <row r="160" spans="1:8" ht="12.75">
      <c r="A160" s="12">
        <v>3232</v>
      </c>
      <c r="B160" s="10" t="s">
        <v>2373</v>
      </c>
      <c r="C160" s="5" t="s">
        <v>1475</v>
      </c>
      <c r="D160" s="37">
        <v>0</v>
      </c>
      <c r="E160" s="37">
        <v>0</v>
      </c>
      <c r="F160" s="37">
        <v>0</v>
      </c>
      <c r="G160" s="37">
        <v>0</v>
      </c>
      <c r="H160" s="713">
        <f t="shared" si="5"/>
      </c>
    </row>
    <row r="161" spans="1:8" ht="12.75">
      <c r="A161" s="12">
        <v>3233</v>
      </c>
      <c r="B161" s="10" t="s">
        <v>2374</v>
      </c>
      <c r="C161" s="5" t="s">
        <v>1476</v>
      </c>
      <c r="D161" s="37">
        <v>0</v>
      </c>
      <c r="E161" s="37">
        <v>0</v>
      </c>
      <c r="F161" s="37">
        <v>0</v>
      </c>
      <c r="G161" s="37">
        <v>0</v>
      </c>
      <c r="H161" s="713">
        <f t="shared" si="5"/>
      </c>
    </row>
    <row r="162" spans="1:8" ht="12.75">
      <c r="A162" s="12">
        <v>3234</v>
      </c>
      <c r="B162" s="10" t="s">
        <v>2375</v>
      </c>
      <c r="C162" s="5" t="s">
        <v>1477</v>
      </c>
      <c r="D162" s="37">
        <v>0</v>
      </c>
      <c r="E162" s="37">
        <v>0</v>
      </c>
      <c r="F162" s="37">
        <v>0</v>
      </c>
      <c r="G162" s="37">
        <v>0</v>
      </c>
      <c r="H162" s="713">
        <f>IF(F162=0,"",(IF(G162=0,"",G162/F162*100)))</f>
      </c>
    </row>
    <row r="163" spans="1:8" ht="12.75">
      <c r="A163" s="12">
        <v>3235</v>
      </c>
      <c r="B163" s="10" t="s">
        <v>2376</v>
      </c>
      <c r="C163" s="5" t="s">
        <v>1478</v>
      </c>
      <c r="D163" s="37">
        <v>0</v>
      </c>
      <c r="E163" s="37">
        <v>0</v>
      </c>
      <c r="F163" s="37">
        <v>0</v>
      </c>
      <c r="G163" s="37">
        <v>0</v>
      </c>
      <c r="H163" s="713">
        <f aca="true" t="shared" si="6" ref="H163:H175">IF(F163=0,"",(IF(G163=0,"",G163/F163*100)))</f>
      </c>
    </row>
    <row r="164" spans="1:8" ht="12.75">
      <c r="A164" s="12">
        <v>3236</v>
      </c>
      <c r="B164" s="10" t="s">
        <v>2377</v>
      </c>
      <c r="C164" s="5" t="s">
        <v>1479</v>
      </c>
      <c r="D164" s="37">
        <v>0</v>
      </c>
      <c r="E164" s="37">
        <v>0</v>
      </c>
      <c r="F164" s="37">
        <v>0</v>
      </c>
      <c r="G164" s="37">
        <v>0</v>
      </c>
      <c r="H164" s="713">
        <f t="shared" si="6"/>
      </c>
    </row>
    <row r="165" spans="1:8" ht="12.75">
      <c r="A165" s="12">
        <v>3237</v>
      </c>
      <c r="B165" s="10" t="s">
        <v>2809</v>
      </c>
      <c r="C165" s="5" t="s">
        <v>1480</v>
      </c>
      <c r="D165" s="37">
        <v>0</v>
      </c>
      <c r="E165" s="37">
        <v>0</v>
      </c>
      <c r="F165" s="37">
        <v>0</v>
      </c>
      <c r="G165" s="37">
        <v>0</v>
      </c>
      <c r="H165" s="713">
        <f t="shared" si="6"/>
      </c>
    </row>
    <row r="166" spans="1:8" ht="12.75">
      <c r="A166" s="12">
        <v>3238</v>
      </c>
      <c r="B166" s="10" t="s">
        <v>1098</v>
      </c>
      <c r="C166" s="5" t="s">
        <v>1481</v>
      </c>
      <c r="D166" s="37">
        <v>0</v>
      </c>
      <c r="E166" s="37">
        <v>0</v>
      </c>
      <c r="F166" s="37">
        <v>0</v>
      </c>
      <c r="G166" s="37">
        <v>0</v>
      </c>
      <c r="H166" s="713">
        <f t="shared" si="6"/>
      </c>
    </row>
    <row r="167" spans="1:8" ht="12.75">
      <c r="A167" s="12">
        <v>3239</v>
      </c>
      <c r="B167" s="10" t="s">
        <v>1099</v>
      </c>
      <c r="C167" s="5" t="s">
        <v>1482</v>
      </c>
      <c r="D167" s="37">
        <v>0</v>
      </c>
      <c r="E167" s="37">
        <v>0</v>
      </c>
      <c r="F167" s="37">
        <v>0</v>
      </c>
      <c r="G167" s="37">
        <v>0</v>
      </c>
      <c r="H167" s="713">
        <f t="shared" si="6"/>
      </c>
    </row>
    <row r="168" spans="1:8" ht="12.75">
      <c r="A168" s="12">
        <v>329</v>
      </c>
      <c r="B168" s="10" t="s">
        <v>1100</v>
      </c>
      <c r="C168" s="5" t="s">
        <v>1483</v>
      </c>
      <c r="D168" s="36">
        <f>D169+D170+D171+D172+D173</f>
        <v>0</v>
      </c>
      <c r="E168" s="36">
        <f>E169+E170+E171+E172+E173</f>
        <v>0</v>
      </c>
      <c r="F168" s="36">
        <f>F169+F170+F171+F172+F173</f>
        <v>0</v>
      </c>
      <c r="G168" s="36">
        <f>G169+G170+G171+G172+G173</f>
        <v>0</v>
      </c>
      <c r="H168" s="713">
        <f t="shared" si="6"/>
      </c>
    </row>
    <row r="169" spans="1:8" ht="12.75">
      <c r="A169" s="12">
        <v>3291</v>
      </c>
      <c r="B169" s="10" t="s">
        <v>1101</v>
      </c>
      <c r="C169" s="5" t="s">
        <v>1484</v>
      </c>
      <c r="D169" s="37">
        <v>0</v>
      </c>
      <c r="E169" s="37">
        <v>0</v>
      </c>
      <c r="F169" s="37">
        <v>0</v>
      </c>
      <c r="G169" s="37">
        <v>0</v>
      </c>
      <c r="H169" s="713">
        <f t="shared" si="6"/>
      </c>
    </row>
    <row r="170" spans="1:8" ht="12.75">
      <c r="A170" s="12">
        <v>3292</v>
      </c>
      <c r="B170" s="10" t="s">
        <v>1102</v>
      </c>
      <c r="C170" s="5" t="s">
        <v>1485</v>
      </c>
      <c r="D170" s="37">
        <v>0</v>
      </c>
      <c r="E170" s="37">
        <v>0</v>
      </c>
      <c r="F170" s="37">
        <v>0</v>
      </c>
      <c r="G170" s="37">
        <v>0</v>
      </c>
      <c r="H170" s="713">
        <f t="shared" si="6"/>
      </c>
    </row>
    <row r="171" spans="1:8" ht="12.75">
      <c r="A171" s="12">
        <v>3293</v>
      </c>
      <c r="B171" s="10" t="s">
        <v>1103</v>
      </c>
      <c r="C171" s="5" t="s">
        <v>1486</v>
      </c>
      <c r="D171" s="37">
        <v>0</v>
      </c>
      <c r="E171" s="37">
        <v>0</v>
      </c>
      <c r="F171" s="37">
        <v>0</v>
      </c>
      <c r="G171" s="37">
        <v>0</v>
      </c>
      <c r="H171" s="713">
        <f t="shared" si="6"/>
      </c>
    </row>
    <row r="172" spans="1:8" ht="12.75">
      <c r="A172" s="12">
        <v>3294</v>
      </c>
      <c r="B172" s="10" t="s">
        <v>1104</v>
      </c>
      <c r="C172" s="5" t="s">
        <v>1487</v>
      </c>
      <c r="D172" s="37">
        <v>0</v>
      </c>
      <c r="E172" s="37">
        <v>0</v>
      </c>
      <c r="F172" s="37">
        <v>0</v>
      </c>
      <c r="G172" s="37">
        <v>0</v>
      </c>
      <c r="H172" s="713">
        <f t="shared" si="6"/>
      </c>
    </row>
    <row r="173" spans="1:8" ht="12.75">
      <c r="A173" s="12">
        <v>3299</v>
      </c>
      <c r="B173" s="10" t="s">
        <v>1105</v>
      </c>
      <c r="C173" s="5" t="s">
        <v>1488</v>
      </c>
      <c r="D173" s="37">
        <v>0</v>
      </c>
      <c r="E173" s="37">
        <v>0</v>
      </c>
      <c r="F173" s="37">
        <v>0</v>
      </c>
      <c r="G173" s="37">
        <v>0</v>
      </c>
      <c r="H173" s="713">
        <f t="shared" si="6"/>
      </c>
    </row>
    <row r="174" spans="1:8" ht="12.75">
      <c r="A174" s="13">
        <v>34</v>
      </c>
      <c r="B174" s="11" t="s">
        <v>1106</v>
      </c>
      <c r="C174" s="14" t="s">
        <v>1107</v>
      </c>
      <c r="D174" s="35">
        <f>D175+D180+D186</f>
        <v>0</v>
      </c>
      <c r="E174" s="35">
        <f>E175+E180+E186</f>
        <v>0</v>
      </c>
      <c r="F174" s="35">
        <f>F175+F180+F186</f>
        <v>0</v>
      </c>
      <c r="G174" s="35">
        <f>G175+G180+G186</f>
        <v>0</v>
      </c>
      <c r="H174" s="713">
        <f t="shared" si="6"/>
      </c>
    </row>
    <row r="175" spans="1:8" ht="12.75">
      <c r="A175" s="12">
        <v>341</v>
      </c>
      <c r="B175" s="10" t="s">
        <v>1108</v>
      </c>
      <c r="C175" s="5" t="s">
        <v>1489</v>
      </c>
      <c r="D175" s="36">
        <f>D176+D177+D178+D179</f>
        <v>0</v>
      </c>
      <c r="E175" s="36">
        <f>E176+E177+E178+E179</f>
        <v>0</v>
      </c>
      <c r="F175" s="36">
        <f>F176+F177+F178+F179</f>
        <v>0</v>
      </c>
      <c r="G175" s="36">
        <f>G176+G177+G178+G179</f>
        <v>0</v>
      </c>
      <c r="H175" s="713">
        <f t="shared" si="6"/>
      </c>
    </row>
    <row r="176" spans="1:8" ht="12.75">
      <c r="A176" s="12">
        <v>3411</v>
      </c>
      <c r="B176" s="10" t="s">
        <v>1109</v>
      </c>
      <c r="C176" s="5" t="s">
        <v>1490</v>
      </c>
      <c r="D176" s="37">
        <v>0</v>
      </c>
      <c r="E176" s="37">
        <v>0</v>
      </c>
      <c r="F176" s="37">
        <v>0</v>
      </c>
      <c r="G176" s="37">
        <v>0</v>
      </c>
      <c r="H176" s="713">
        <f>IF(F176=0,"",(IF(G176=0,"",G176/F176*100)))</f>
      </c>
    </row>
    <row r="177" spans="1:8" ht="12.75">
      <c r="A177" s="12">
        <v>3412</v>
      </c>
      <c r="B177" s="10" t="s">
        <v>678</v>
      </c>
      <c r="C177" s="5" t="s">
        <v>1491</v>
      </c>
      <c r="D177" s="37">
        <v>0</v>
      </c>
      <c r="E177" s="37">
        <v>0</v>
      </c>
      <c r="F177" s="37">
        <v>0</v>
      </c>
      <c r="G177" s="37">
        <v>0</v>
      </c>
      <c r="H177" s="713">
        <f aca="true" t="shared" si="7" ref="H177:H184">IF(F177=0,"",(IF(G177=0,"",G177/F177*100)))</f>
      </c>
    </row>
    <row r="178" spans="1:8" ht="12.75">
      <c r="A178" s="12">
        <v>3413</v>
      </c>
      <c r="B178" s="10" t="s">
        <v>679</v>
      </c>
      <c r="C178" s="5" t="s">
        <v>1492</v>
      </c>
      <c r="D178" s="37">
        <v>0</v>
      </c>
      <c r="E178" s="37">
        <v>0</v>
      </c>
      <c r="F178" s="37">
        <v>0</v>
      </c>
      <c r="G178" s="37">
        <v>0</v>
      </c>
      <c r="H178" s="713">
        <f t="shared" si="7"/>
      </c>
    </row>
    <row r="179" spans="1:8" ht="12.75">
      <c r="A179" s="12">
        <v>3419</v>
      </c>
      <c r="B179" s="10" t="s">
        <v>680</v>
      </c>
      <c r="C179" s="5" t="s">
        <v>1493</v>
      </c>
      <c r="D179" s="37">
        <v>0</v>
      </c>
      <c r="E179" s="37">
        <v>0</v>
      </c>
      <c r="F179" s="37">
        <v>0</v>
      </c>
      <c r="G179" s="37">
        <v>0</v>
      </c>
      <c r="H179" s="713">
        <f t="shared" si="7"/>
      </c>
    </row>
    <row r="180" spans="1:8" ht="12.75">
      <c r="A180" s="12">
        <v>342</v>
      </c>
      <c r="B180" s="10" t="s">
        <v>681</v>
      </c>
      <c r="C180" s="5" t="s">
        <v>1494</v>
      </c>
      <c r="D180" s="36">
        <f>D181+D182+D183+D184+D185</f>
        <v>0</v>
      </c>
      <c r="E180" s="36">
        <f>E181+E182+E183+E184+E185</f>
        <v>0</v>
      </c>
      <c r="F180" s="36">
        <f>F181+F182+F183+F184+F185</f>
        <v>0</v>
      </c>
      <c r="G180" s="36">
        <f>G181+G182+G183+G184+G185</f>
        <v>0</v>
      </c>
      <c r="H180" s="713">
        <f t="shared" si="7"/>
      </c>
    </row>
    <row r="181" spans="1:8" ht="24">
      <c r="A181" s="12">
        <v>3421</v>
      </c>
      <c r="B181" s="8" t="s">
        <v>682</v>
      </c>
      <c r="C181" s="5" t="s">
        <v>1495</v>
      </c>
      <c r="D181" s="37">
        <v>0</v>
      </c>
      <c r="E181" s="37">
        <v>0</v>
      </c>
      <c r="F181" s="37">
        <v>0</v>
      </c>
      <c r="G181" s="37">
        <v>0</v>
      </c>
      <c r="H181" s="713">
        <f t="shared" si="7"/>
      </c>
    </row>
    <row r="182" spans="1:8" ht="24">
      <c r="A182" s="12">
        <v>3422</v>
      </c>
      <c r="B182" s="8" t="s">
        <v>683</v>
      </c>
      <c r="C182" s="5" t="s">
        <v>1496</v>
      </c>
      <c r="D182" s="37">
        <v>0</v>
      </c>
      <c r="E182" s="37">
        <v>0</v>
      </c>
      <c r="F182" s="37">
        <v>0</v>
      </c>
      <c r="G182" s="37">
        <v>0</v>
      </c>
      <c r="H182" s="713">
        <f t="shared" si="7"/>
      </c>
    </row>
    <row r="183" spans="1:8" ht="24">
      <c r="A183" s="12">
        <v>3423</v>
      </c>
      <c r="B183" s="8" t="s">
        <v>684</v>
      </c>
      <c r="C183" s="5" t="s">
        <v>1497</v>
      </c>
      <c r="D183" s="37">
        <v>0</v>
      </c>
      <c r="E183" s="37">
        <v>0</v>
      </c>
      <c r="F183" s="37">
        <v>0</v>
      </c>
      <c r="G183" s="37">
        <v>0</v>
      </c>
      <c r="H183" s="713">
        <f t="shared" si="7"/>
      </c>
    </row>
    <row r="184" spans="1:8" ht="12.75">
      <c r="A184" s="12">
        <v>3424</v>
      </c>
      <c r="B184" s="10" t="s">
        <v>685</v>
      </c>
      <c r="C184" s="5" t="s">
        <v>1498</v>
      </c>
      <c r="D184" s="37">
        <v>0</v>
      </c>
      <c r="E184" s="37">
        <v>0</v>
      </c>
      <c r="F184" s="37">
        <v>0</v>
      </c>
      <c r="G184" s="37">
        <v>0</v>
      </c>
      <c r="H184" s="713">
        <f t="shared" si="7"/>
      </c>
    </row>
    <row r="185" spans="1:8" ht="12.75">
      <c r="A185" s="12">
        <v>3425</v>
      </c>
      <c r="B185" s="10" t="s">
        <v>686</v>
      </c>
      <c r="C185" s="5" t="s">
        <v>1499</v>
      </c>
      <c r="D185" s="37">
        <v>0</v>
      </c>
      <c r="E185" s="37">
        <v>0</v>
      </c>
      <c r="F185" s="37">
        <v>0</v>
      </c>
      <c r="G185" s="37">
        <v>0</v>
      </c>
      <c r="H185" s="713">
        <f>IF(F185=0,"",(IF(G185=0,"",G185/F185*100)))</f>
      </c>
    </row>
    <row r="186" spans="1:8" ht="12.75">
      <c r="A186" s="12">
        <v>343</v>
      </c>
      <c r="B186" s="10" t="s">
        <v>687</v>
      </c>
      <c r="C186" s="5" t="s">
        <v>1500</v>
      </c>
      <c r="D186" s="36">
        <f>D187+D188+D189+D190</f>
        <v>0</v>
      </c>
      <c r="E186" s="36">
        <f>E187+E188+E189+E190</f>
        <v>0</v>
      </c>
      <c r="F186" s="36">
        <f>F187+F188+F189+F190</f>
        <v>0</v>
      </c>
      <c r="G186" s="36">
        <f>G187+G188+G189+G190</f>
        <v>0</v>
      </c>
      <c r="H186" s="713">
        <f aca="true" t="shared" si="8" ref="H186:H198">IF(F186=0,"",(IF(G186=0,"",G186/F186*100)))</f>
      </c>
    </row>
    <row r="187" spans="1:8" ht="12.75">
      <c r="A187" s="12">
        <v>3431</v>
      </c>
      <c r="B187" s="10" t="s">
        <v>688</v>
      </c>
      <c r="C187" s="5" t="s">
        <v>1501</v>
      </c>
      <c r="D187" s="37">
        <v>0</v>
      </c>
      <c r="E187" s="37">
        <v>0</v>
      </c>
      <c r="F187" s="37">
        <v>0</v>
      </c>
      <c r="G187" s="37">
        <v>0</v>
      </c>
      <c r="H187" s="713">
        <f t="shared" si="8"/>
      </c>
    </row>
    <row r="188" spans="1:8" ht="12.75">
      <c r="A188" s="12">
        <v>3432</v>
      </c>
      <c r="B188" s="10" t="s">
        <v>689</v>
      </c>
      <c r="C188" s="5" t="s">
        <v>1502</v>
      </c>
      <c r="D188" s="37">
        <v>0</v>
      </c>
      <c r="E188" s="37">
        <v>0</v>
      </c>
      <c r="F188" s="37">
        <v>0</v>
      </c>
      <c r="G188" s="37">
        <v>0</v>
      </c>
      <c r="H188" s="713">
        <f t="shared" si="8"/>
      </c>
    </row>
    <row r="189" spans="1:8" ht="12.75">
      <c r="A189" s="12">
        <v>3433</v>
      </c>
      <c r="B189" s="10" t="s">
        <v>690</v>
      </c>
      <c r="C189" s="5" t="s">
        <v>1503</v>
      </c>
      <c r="D189" s="37">
        <v>0</v>
      </c>
      <c r="E189" s="37">
        <v>0</v>
      </c>
      <c r="F189" s="37">
        <v>0</v>
      </c>
      <c r="G189" s="37">
        <v>0</v>
      </c>
      <c r="H189" s="713">
        <f t="shared" si="8"/>
      </c>
    </row>
    <row r="190" spans="1:8" ht="12.75">
      <c r="A190" s="12">
        <v>3434</v>
      </c>
      <c r="B190" s="10" t="s">
        <v>691</v>
      </c>
      <c r="C190" s="5" t="s">
        <v>1504</v>
      </c>
      <c r="D190" s="37">
        <v>0</v>
      </c>
      <c r="E190" s="37">
        <v>0</v>
      </c>
      <c r="F190" s="37">
        <v>0</v>
      </c>
      <c r="G190" s="37">
        <v>0</v>
      </c>
      <c r="H190" s="713">
        <f t="shared" si="8"/>
      </c>
    </row>
    <row r="191" spans="1:8" ht="12.75">
      <c r="A191" s="13">
        <v>35</v>
      </c>
      <c r="B191" s="11" t="s">
        <v>692</v>
      </c>
      <c r="C191" s="14" t="s">
        <v>693</v>
      </c>
      <c r="D191" s="35">
        <f>D192+D195</f>
        <v>0</v>
      </c>
      <c r="E191" s="35">
        <f>E192+E195</f>
        <v>0</v>
      </c>
      <c r="F191" s="35">
        <f>F192+F195</f>
        <v>0</v>
      </c>
      <c r="G191" s="35">
        <f>G192+G195</f>
        <v>0</v>
      </c>
      <c r="H191" s="713">
        <f t="shared" si="8"/>
      </c>
    </row>
    <row r="192" spans="1:8" ht="12.75">
      <c r="A192" s="12">
        <v>351</v>
      </c>
      <c r="B192" s="10" t="s">
        <v>2411</v>
      </c>
      <c r="C192" s="5" t="s">
        <v>1505</v>
      </c>
      <c r="D192" s="36">
        <f>D193+D194</f>
        <v>0</v>
      </c>
      <c r="E192" s="36">
        <f>E193+E194</f>
        <v>0</v>
      </c>
      <c r="F192" s="36">
        <f>F193+F194</f>
        <v>0</v>
      </c>
      <c r="G192" s="36">
        <f>G193+G194</f>
        <v>0</v>
      </c>
      <c r="H192" s="713">
        <f t="shared" si="8"/>
      </c>
    </row>
    <row r="193" spans="1:8" ht="12.75">
      <c r="A193" s="12">
        <v>3511</v>
      </c>
      <c r="B193" s="10" t="s">
        <v>2412</v>
      </c>
      <c r="C193" s="5" t="s">
        <v>1506</v>
      </c>
      <c r="D193" s="37">
        <v>0</v>
      </c>
      <c r="E193" s="37">
        <v>0</v>
      </c>
      <c r="F193" s="37">
        <v>0</v>
      </c>
      <c r="G193" s="37">
        <v>0</v>
      </c>
      <c r="H193" s="713">
        <f t="shared" si="8"/>
      </c>
    </row>
    <row r="194" spans="1:8" ht="12.75">
      <c r="A194" s="12">
        <v>3512</v>
      </c>
      <c r="B194" s="10" t="s">
        <v>2413</v>
      </c>
      <c r="C194" s="5" t="s">
        <v>1507</v>
      </c>
      <c r="D194" s="37">
        <v>0</v>
      </c>
      <c r="E194" s="37">
        <v>0</v>
      </c>
      <c r="F194" s="37">
        <v>0</v>
      </c>
      <c r="G194" s="37">
        <v>0</v>
      </c>
      <c r="H194" s="713">
        <f t="shared" si="8"/>
      </c>
    </row>
    <row r="195" spans="1:8" ht="24">
      <c r="A195" s="12">
        <v>352</v>
      </c>
      <c r="B195" s="8" t="s">
        <v>2414</v>
      </c>
      <c r="C195" s="5" t="s">
        <v>1508</v>
      </c>
      <c r="D195" s="36">
        <f>D196+D197+D198</f>
        <v>0</v>
      </c>
      <c r="E195" s="36">
        <f>E196+E197+E198</f>
        <v>0</v>
      </c>
      <c r="F195" s="36">
        <f>F196+F197+F198</f>
        <v>0</v>
      </c>
      <c r="G195" s="36">
        <f>G196+G197+G198</f>
        <v>0</v>
      </c>
      <c r="H195" s="713">
        <f t="shared" si="8"/>
      </c>
    </row>
    <row r="196" spans="1:8" ht="12.75">
      <c r="A196" s="12">
        <v>3521</v>
      </c>
      <c r="B196" s="10" t="s">
        <v>2415</v>
      </c>
      <c r="C196" s="5" t="s">
        <v>1509</v>
      </c>
      <c r="D196" s="37">
        <v>0</v>
      </c>
      <c r="E196" s="37">
        <v>0</v>
      </c>
      <c r="F196" s="37">
        <v>0</v>
      </c>
      <c r="G196" s="37">
        <v>0</v>
      </c>
      <c r="H196" s="713">
        <f t="shared" si="8"/>
      </c>
    </row>
    <row r="197" spans="1:8" ht="12.75">
      <c r="A197" s="12">
        <v>3522</v>
      </c>
      <c r="B197" s="10" t="s">
        <v>2416</v>
      </c>
      <c r="C197" s="5" t="s">
        <v>1510</v>
      </c>
      <c r="D197" s="37">
        <v>0</v>
      </c>
      <c r="E197" s="37">
        <v>0</v>
      </c>
      <c r="F197" s="37">
        <v>0</v>
      </c>
      <c r="G197" s="37">
        <v>0</v>
      </c>
      <c r="H197" s="713">
        <f t="shared" si="8"/>
      </c>
    </row>
    <row r="198" spans="1:8" ht="12.75">
      <c r="A198" s="12">
        <v>3523</v>
      </c>
      <c r="B198" s="10" t="s">
        <v>2417</v>
      </c>
      <c r="C198" s="5" t="s">
        <v>1511</v>
      </c>
      <c r="D198" s="37">
        <v>0</v>
      </c>
      <c r="E198" s="37">
        <v>0</v>
      </c>
      <c r="F198" s="37">
        <v>0</v>
      </c>
      <c r="G198" s="37">
        <v>0</v>
      </c>
      <c r="H198" s="713">
        <f t="shared" si="8"/>
      </c>
    </row>
    <row r="199" spans="1:8" ht="12.75">
      <c r="A199" s="13">
        <v>36</v>
      </c>
      <c r="B199" s="11" t="s">
        <v>2418</v>
      </c>
      <c r="C199" s="14" t="s">
        <v>2419</v>
      </c>
      <c r="D199" s="35">
        <f>D200+D203+D206</f>
        <v>0</v>
      </c>
      <c r="E199" s="35">
        <f>E200+E203+E206</f>
        <v>0</v>
      </c>
      <c r="F199" s="35">
        <f>F200+F203+F206</f>
        <v>0</v>
      </c>
      <c r="G199" s="35">
        <f>G200+G203+G206</f>
        <v>0</v>
      </c>
      <c r="H199" s="713">
        <f>IF(F199=0,"",(IF(G199=0,"",G199/F199*100)))</f>
      </c>
    </row>
    <row r="200" spans="1:8" ht="12.75">
      <c r="A200" s="12">
        <v>361</v>
      </c>
      <c r="B200" s="10" t="s">
        <v>622</v>
      </c>
      <c r="C200" s="5" t="s">
        <v>1512</v>
      </c>
      <c r="D200" s="36">
        <f>D201+D202</f>
        <v>0</v>
      </c>
      <c r="E200" s="36">
        <f>E201+E202</f>
        <v>0</v>
      </c>
      <c r="F200" s="36">
        <f>F201+F202</f>
        <v>0</v>
      </c>
      <c r="G200" s="36">
        <f>G201+G202</f>
        <v>0</v>
      </c>
      <c r="H200" s="713">
        <f aca="true" t="shared" si="9" ref="H200:H208">IF(F200=0,"",(IF(G200=0,"",G200/F200*100)))</f>
      </c>
    </row>
    <row r="201" spans="1:8" ht="12.75">
      <c r="A201" s="12">
        <v>3611</v>
      </c>
      <c r="B201" s="10" t="s">
        <v>623</v>
      </c>
      <c r="C201" s="5" t="s">
        <v>1513</v>
      </c>
      <c r="D201" s="37">
        <v>0</v>
      </c>
      <c r="E201" s="37">
        <v>0</v>
      </c>
      <c r="F201" s="37">
        <v>0</v>
      </c>
      <c r="G201" s="37">
        <v>0</v>
      </c>
      <c r="H201" s="713">
        <f t="shared" si="9"/>
      </c>
    </row>
    <row r="202" spans="1:8" ht="12.75">
      <c r="A202" s="12">
        <v>6312</v>
      </c>
      <c r="B202" s="10" t="s">
        <v>624</v>
      </c>
      <c r="C202" s="5" t="s">
        <v>1514</v>
      </c>
      <c r="D202" s="37">
        <v>0</v>
      </c>
      <c r="E202" s="37">
        <v>0</v>
      </c>
      <c r="F202" s="37">
        <v>0</v>
      </c>
      <c r="G202" s="37">
        <v>0</v>
      </c>
      <c r="H202" s="713">
        <f t="shared" si="9"/>
      </c>
    </row>
    <row r="203" spans="1:8" ht="12.75">
      <c r="A203" s="12">
        <v>362</v>
      </c>
      <c r="B203" s="10" t="s">
        <v>625</v>
      </c>
      <c r="C203" s="5" t="s">
        <v>1515</v>
      </c>
      <c r="D203" s="36">
        <f>D204+D205</f>
        <v>0</v>
      </c>
      <c r="E203" s="36">
        <f>E204+E205</f>
        <v>0</v>
      </c>
      <c r="F203" s="36">
        <f>F204+F205</f>
        <v>0</v>
      </c>
      <c r="G203" s="36">
        <f>G204+G205</f>
        <v>0</v>
      </c>
      <c r="H203" s="713">
        <f t="shared" si="9"/>
      </c>
    </row>
    <row r="204" spans="1:8" ht="12.75">
      <c r="A204" s="12">
        <v>3621</v>
      </c>
      <c r="B204" s="10" t="s">
        <v>626</v>
      </c>
      <c r="C204" s="5" t="s">
        <v>1516</v>
      </c>
      <c r="D204" s="37">
        <v>0</v>
      </c>
      <c r="E204" s="37">
        <v>0</v>
      </c>
      <c r="F204" s="37">
        <v>0</v>
      </c>
      <c r="G204" s="37">
        <v>0</v>
      </c>
      <c r="H204" s="713">
        <f t="shared" si="9"/>
      </c>
    </row>
    <row r="205" spans="1:8" ht="12.75">
      <c r="A205" s="12">
        <v>3622</v>
      </c>
      <c r="B205" s="10" t="s">
        <v>627</v>
      </c>
      <c r="C205" s="5" t="s">
        <v>1517</v>
      </c>
      <c r="D205" s="37">
        <v>0</v>
      </c>
      <c r="E205" s="37">
        <v>0</v>
      </c>
      <c r="F205" s="37">
        <v>0</v>
      </c>
      <c r="G205" s="37">
        <v>0</v>
      </c>
      <c r="H205" s="713">
        <f t="shared" si="9"/>
      </c>
    </row>
    <row r="206" spans="1:8" ht="12.75">
      <c r="A206" s="12">
        <v>363</v>
      </c>
      <c r="B206" s="10" t="s">
        <v>628</v>
      </c>
      <c r="C206" s="5" t="s">
        <v>1518</v>
      </c>
      <c r="D206" s="36">
        <f>D207+D208</f>
        <v>0</v>
      </c>
      <c r="E206" s="36">
        <f>E207+E208</f>
        <v>0</v>
      </c>
      <c r="F206" s="36">
        <f>F207+F208</f>
        <v>0</v>
      </c>
      <c r="G206" s="36">
        <f>G207+G208</f>
        <v>0</v>
      </c>
      <c r="H206" s="713">
        <f t="shared" si="9"/>
      </c>
    </row>
    <row r="207" spans="1:8" ht="12.75">
      <c r="A207" s="12">
        <v>3631</v>
      </c>
      <c r="B207" s="10" t="s">
        <v>629</v>
      </c>
      <c r="C207" s="5" t="s">
        <v>1519</v>
      </c>
      <c r="D207" s="37">
        <v>0</v>
      </c>
      <c r="E207" s="37">
        <v>0</v>
      </c>
      <c r="F207" s="37">
        <v>0</v>
      </c>
      <c r="G207" s="37">
        <v>0</v>
      </c>
      <c r="H207" s="713">
        <f t="shared" si="9"/>
      </c>
    </row>
    <row r="208" spans="1:8" ht="12.75">
      <c r="A208" s="12">
        <v>3632</v>
      </c>
      <c r="B208" s="10" t="s">
        <v>630</v>
      </c>
      <c r="C208" s="5" t="s">
        <v>1520</v>
      </c>
      <c r="D208" s="37">
        <v>0</v>
      </c>
      <c r="E208" s="37">
        <v>0</v>
      </c>
      <c r="F208" s="37">
        <v>0</v>
      </c>
      <c r="G208" s="37">
        <v>0</v>
      </c>
      <c r="H208" s="713">
        <f t="shared" si="9"/>
      </c>
    </row>
    <row r="209" spans="1:8" ht="24">
      <c r="A209" s="13">
        <v>37</v>
      </c>
      <c r="B209" s="9" t="s">
        <v>785</v>
      </c>
      <c r="C209" s="14" t="s">
        <v>786</v>
      </c>
      <c r="D209" s="35">
        <f>D210+D213</f>
        <v>0</v>
      </c>
      <c r="E209" s="35">
        <f>E210+E213</f>
        <v>0</v>
      </c>
      <c r="F209" s="35">
        <f>F210+F213</f>
        <v>0</v>
      </c>
      <c r="G209" s="35">
        <f>G210+G213</f>
        <v>0</v>
      </c>
      <c r="H209" s="713">
        <f>IF(F209=0,"",(IF(G209=0,"",G209/F209*100)))</f>
      </c>
    </row>
    <row r="210" spans="1:8" ht="12.75">
      <c r="A210" s="12">
        <v>371</v>
      </c>
      <c r="B210" s="10" t="s">
        <v>787</v>
      </c>
      <c r="C210" s="5" t="s">
        <v>1521</v>
      </c>
      <c r="D210" s="36">
        <f>D211+D212</f>
        <v>0</v>
      </c>
      <c r="E210" s="36">
        <f>E211+E212</f>
        <v>0</v>
      </c>
      <c r="F210" s="36">
        <f>F211+F212</f>
        <v>0</v>
      </c>
      <c r="G210" s="36">
        <f>G211+G212</f>
        <v>0</v>
      </c>
      <c r="H210" s="713">
        <f aca="true" t="shared" si="10" ref="H210:H219">IF(F210=0,"",(IF(G210=0,"",G210/F210*100)))</f>
      </c>
    </row>
    <row r="211" spans="1:8" ht="12.75">
      <c r="A211" s="12">
        <v>3711</v>
      </c>
      <c r="B211" s="10" t="s">
        <v>788</v>
      </c>
      <c r="C211" s="5" t="s">
        <v>1522</v>
      </c>
      <c r="D211" s="37">
        <v>0</v>
      </c>
      <c r="E211" s="37">
        <v>0</v>
      </c>
      <c r="F211" s="37">
        <v>0</v>
      </c>
      <c r="G211" s="37">
        <v>0</v>
      </c>
      <c r="H211" s="713">
        <f t="shared" si="10"/>
      </c>
    </row>
    <row r="212" spans="1:8" ht="12.75">
      <c r="A212" s="12">
        <v>3712</v>
      </c>
      <c r="B212" s="10" t="s">
        <v>789</v>
      </c>
      <c r="C212" s="5" t="s">
        <v>1523</v>
      </c>
      <c r="D212" s="37">
        <v>0</v>
      </c>
      <c r="E212" s="37">
        <v>0</v>
      </c>
      <c r="F212" s="37">
        <v>0</v>
      </c>
      <c r="G212" s="37">
        <v>0</v>
      </c>
      <c r="H212" s="713">
        <f t="shared" si="10"/>
      </c>
    </row>
    <row r="213" spans="1:8" ht="12.75">
      <c r="A213" s="12">
        <v>372</v>
      </c>
      <c r="B213" s="10" t="s">
        <v>790</v>
      </c>
      <c r="C213" s="5" t="s">
        <v>1524</v>
      </c>
      <c r="D213" s="36">
        <f>D214+D215</f>
        <v>0</v>
      </c>
      <c r="E213" s="36">
        <f>E214+E215</f>
        <v>0</v>
      </c>
      <c r="F213" s="36">
        <f>F214+F215</f>
        <v>0</v>
      </c>
      <c r="G213" s="36">
        <f>G214+G215</f>
        <v>0</v>
      </c>
      <c r="H213" s="713">
        <f t="shared" si="10"/>
      </c>
    </row>
    <row r="214" spans="1:8" ht="12.75">
      <c r="A214" s="12">
        <v>3721</v>
      </c>
      <c r="B214" s="10" t="s">
        <v>788</v>
      </c>
      <c r="C214" s="5" t="s">
        <v>1525</v>
      </c>
      <c r="D214" s="37">
        <v>0</v>
      </c>
      <c r="E214" s="37">
        <v>0</v>
      </c>
      <c r="F214" s="37">
        <v>0</v>
      </c>
      <c r="G214" s="37">
        <v>0</v>
      </c>
      <c r="H214" s="713">
        <f t="shared" si="10"/>
      </c>
    </row>
    <row r="215" spans="1:8" ht="12.75">
      <c r="A215" s="12">
        <v>3722</v>
      </c>
      <c r="B215" s="10" t="s">
        <v>789</v>
      </c>
      <c r="C215" s="5" t="s">
        <v>1526</v>
      </c>
      <c r="D215" s="37">
        <v>0</v>
      </c>
      <c r="E215" s="37">
        <v>0</v>
      </c>
      <c r="F215" s="37">
        <v>0</v>
      </c>
      <c r="G215" s="37">
        <v>0</v>
      </c>
      <c r="H215" s="713">
        <f t="shared" si="10"/>
      </c>
    </row>
    <row r="216" spans="1:8" ht="12.75">
      <c r="A216" s="13">
        <v>38</v>
      </c>
      <c r="B216" s="11" t="s">
        <v>791</v>
      </c>
      <c r="C216" s="14" t="s">
        <v>792</v>
      </c>
      <c r="D216" s="35">
        <f>D217+D220+D223+D228+D231+D234</f>
        <v>0</v>
      </c>
      <c r="E216" s="35">
        <f>E217+E220+E223+E228+E231+E234</f>
        <v>0</v>
      </c>
      <c r="F216" s="35">
        <f>F217+F220+F223+F228+F231+F234</f>
        <v>0</v>
      </c>
      <c r="G216" s="35">
        <f>G217+G220+G223+G228+G231+G234</f>
        <v>0</v>
      </c>
      <c r="H216" s="713">
        <f t="shared" si="10"/>
      </c>
    </row>
    <row r="217" spans="1:8" ht="12.75">
      <c r="A217" s="12">
        <v>381</v>
      </c>
      <c r="B217" s="10" t="s">
        <v>793</v>
      </c>
      <c r="C217" s="5" t="s">
        <v>1527</v>
      </c>
      <c r="D217" s="36">
        <f>D218+D219</f>
        <v>0</v>
      </c>
      <c r="E217" s="36">
        <f>E218+E219</f>
        <v>0</v>
      </c>
      <c r="F217" s="36">
        <f>F218+F219</f>
        <v>0</v>
      </c>
      <c r="G217" s="36">
        <f>G218+G219</f>
        <v>0</v>
      </c>
      <c r="H217" s="713">
        <f t="shared" si="10"/>
      </c>
    </row>
    <row r="218" spans="1:8" ht="12.75">
      <c r="A218" s="12">
        <v>3811</v>
      </c>
      <c r="B218" s="10" t="s">
        <v>794</v>
      </c>
      <c r="C218" s="5" t="s">
        <v>1528</v>
      </c>
      <c r="D218" s="37">
        <v>0</v>
      </c>
      <c r="E218" s="37">
        <v>0</v>
      </c>
      <c r="F218" s="37">
        <v>0</v>
      </c>
      <c r="G218" s="37">
        <v>0</v>
      </c>
      <c r="H218" s="713">
        <f t="shared" si="10"/>
      </c>
    </row>
    <row r="219" spans="1:8" ht="12.75">
      <c r="A219" s="12">
        <v>3812</v>
      </c>
      <c r="B219" s="10" t="s">
        <v>795</v>
      </c>
      <c r="C219" s="5" t="s">
        <v>1529</v>
      </c>
      <c r="D219" s="37">
        <v>0</v>
      </c>
      <c r="E219" s="37">
        <v>0</v>
      </c>
      <c r="F219" s="37">
        <v>0</v>
      </c>
      <c r="G219" s="37">
        <v>0</v>
      </c>
      <c r="H219" s="713">
        <f t="shared" si="10"/>
      </c>
    </row>
    <row r="220" spans="1:8" ht="12.75">
      <c r="A220" s="12">
        <v>382</v>
      </c>
      <c r="B220" s="10" t="s">
        <v>796</v>
      </c>
      <c r="C220" s="5" t="s">
        <v>1530</v>
      </c>
      <c r="D220" s="36">
        <f>D221+D222</f>
        <v>0</v>
      </c>
      <c r="E220" s="36">
        <f>E221+E222</f>
        <v>0</v>
      </c>
      <c r="F220" s="36">
        <f>F221+F222</f>
        <v>0</v>
      </c>
      <c r="G220" s="36">
        <f>G221+G222</f>
        <v>0</v>
      </c>
      <c r="H220" s="713">
        <f>IF(F220=0,"",(IF(G220=0,"",G220/F220*100)))</f>
      </c>
    </row>
    <row r="221" spans="1:8" ht="12.75">
      <c r="A221" s="12">
        <v>3821</v>
      </c>
      <c r="B221" s="10" t="s">
        <v>797</v>
      </c>
      <c r="C221" s="5" t="s">
        <v>1531</v>
      </c>
      <c r="D221" s="37">
        <v>0</v>
      </c>
      <c r="E221" s="37">
        <v>0</v>
      </c>
      <c r="F221" s="37">
        <v>0</v>
      </c>
      <c r="G221" s="37">
        <v>0</v>
      </c>
      <c r="H221" s="713">
        <f aca="true" t="shared" si="11" ref="H221:H233">IF(F221=0,"",(IF(G221=0,"",G221/F221*100)))</f>
      </c>
    </row>
    <row r="222" spans="1:8" ht="12.75">
      <c r="A222" s="12">
        <v>3822</v>
      </c>
      <c r="B222" s="10" t="s">
        <v>798</v>
      </c>
      <c r="C222" s="5" t="s">
        <v>1532</v>
      </c>
      <c r="D222" s="37">
        <v>0</v>
      </c>
      <c r="E222" s="37">
        <v>0</v>
      </c>
      <c r="F222" s="37">
        <v>0</v>
      </c>
      <c r="G222" s="37">
        <v>0</v>
      </c>
      <c r="H222" s="713">
        <f t="shared" si="11"/>
      </c>
    </row>
    <row r="223" spans="1:8" ht="12.75">
      <c r="A223" s="12">
        <v>383</v>
      </c>
      <c r="B223" s="10" t="s">
        <v>799</v>
      </c>
      <c r="C223" s="5" t="s">
        <v>1533</v>
      </c>
      <c r="D223" s="36">
        <f>D224+D225+D226+D227</f>
        <v>0</v>
      </c>
      <c r="E223" s="36">
        <f>E224+E225+E226+E227</f>
        <v>0</v>
      </c>
      <c r="F223" s="36">
        <f>F224+F225+F226+F227</f>
        <v>0</v>
      </c>
      <c r="G223" s="36">
        <f>G224+G225+G226+G227</f>
        <v>0</v>
      </c>
      <c r="H223" s="713">
        <f t="shared" si="11"/>
      </c>
    </row>
    <row r="224" spans="1:8" ht="12.75">
      <c r="A224" s="12">
        <v>3831</v>
      </c>
      <c r="B224" s="10" t="s">
        <v>800</v>
      </c>
      <c r="C224" s="5" t="s">
        <v>1534</v>
      </c>
      <c r="D224" s="37">
        <v>0</v>
      </c>
      <c r="E224" s="37">
        <v>0</v>
      </c>
      <c r="F224" s="37">
        <v>0</v>
      </c>
      <c r="G224" s="37">
        <v>0</v>
      </c>
      <c r="H224" s="713">
        <f t="shared" si="11"/>
      </c>
    </row>
    <row r="225" spans="1:8" ht="12.75">
      <c r="A225" s="12">
        <v>3832</v>
      </c>
      <c r="B225" s="10" t="s">
        <v>801</v>
      </c>
      <c r="C225" s="5" t="s">
        <v>1924</v>
      </c>
      <c r="D225" s="37">
        <v>0</v>
      </c>
      <c r="E225" s="37">
        <v>0</v>
      </c>
      <c r="F225" s="37">
        <v>0</v>
      </c>
      <c r="G225" s="37">
        <v>0</v>
      </c>
      <c r="H225" s="713">
        <f t="shared" si="11"/>
      </c>
    </row>
    <row r="226" spans="1:8" ht="12.75">
      <c r="A226" s="12">
        <v>3833</v>
      </c>
      <c r="B226" s="10" t="s">
        <v>802</v>
      </c>
      <c r="C226" s="5" t="s">
        <v>1925</v>
      </c>
      <c r="D226" s="37">
        <v>0</v>
      </c>
      <c r="E226" s="37">
        <v>0</v>
      </c>
      <c r="F226" s="37">
        <v>0</v>
      </c>
      <c r="G226" s="37">
        <v>0</v>
      </c>
      <c r="H226" s="713">
        <f t="shared" si="11"/>
      </c>
    </row>
    <row r="227" spans="1:8" ht="12.75">
      <c r="A227" s="12">
        <v>3834</v>
      </c>
      <c r="B227" s="10" t="s">
        <v>803</v>
      </c>
      <c r="C227" s="5" t="s">
        <v>1926</v>
      </c>
      <c r="D227" s="37">
        <v>0</v>
      </c>
      <c r="E227" s="37">
        <v>0</v>
      </c>
      <c r="F227" s="37">
        <v>0</v>
      </c>
      <c r="G227" s="37">
        <v>0</v>
      </c>
      <c r="H227" s="713">
        <f t="shared" si="11"/>
      </c>
    </row>
    <row r="228" spans="1:8" ht="12.75">
      <c r="A228" s="12">
        <v>384</v>
      </c>
      <c r="B228" s="10" t="s">
        <v>804</v>
      </c>
      <c r="C228" s="5" t="s">
        <v>1927</v>
      </c>
      <c r="D228" s="36">
        <f>D229+D230</f>
        <v>0</v>
      </c>
      <c r="E228" s="36">
        <f>E229+E230</f>
        <v>0</v>
      </c>
      <c r="F228" s="36">
        <f>F229+F230</f>
        <v>0</v>
      </c>
      <c r="G228" s="36">
        <f>G229+G230</f>
        <v>0</v>
      </c>
      <c r="H228" s="713">
        <f t="shared" si="11"/>
      </c>
    </row>
    <row r="229" spans="1:8" ht="12.75">
      <c r="A229" s="12">
        <v>3841</v>
      </c>
      <c r="B229" s="10" t="s">
        <v>805</v>
      </c>
      <c r="C229" s="5" t="s">
        <v>1928</v>
      </c>
      <c r="D229" s="37">
        <v>0</v>
      </c>
      <c r="E229" s="37">
        <v>0</v>
      </c>
      <c r="F229" s="37">
        <v>0</v>
      </c>
      <c r="G229" s="37">
        <v>0</v>
      </c>
      <c r="H229" s="713">
        <f t="shared" si="11"/>
      </c>
    </row>
    <row r="230" spans="1:8" ht="12.75">
      <c r="A230" s="12">
        <v>3842</v>
      </c>
      <c r="B230" s="10" t="s">
        <v>806</v>
      </c>
      <c r="C230" s="5" t="s">
        <v>1929</v>
      </c>
      <c r="D230" s="37">
        <v>0</v>
      </c>
      <c r="E230" s="37">
        <v>0</v>
      </c>
      <c r="F230" s="37">
        <v>0</v>
      </c>
      <c r="G230" s="37">
        <v>0</v>
      </c>
      <c r="H230" s="713">
        <f t="shared" si="11"/>
      </c>
    </row>
    <row r="231" spans="1:8" ht="12.75">
      <c r="A231" s="12">
        <v>385</v>
      </c>
      <c r="B231" s="10" t="s">
        <v>807</v>
      </c>
      <c r="C231" s="5" t="s">
        <v>1930</v>
      </c>
      <c r="D231" s="36">
        <f>D232+D233</f>
        <v>0</v>
      </c>
      <c r="E231" s="36">
        <f>E232+E233</f>
        <v>0</v>
      </c>
      <c r="F231" s="36">
        <f>F232+F233</f>
        <v>0</v>
      </c>
      <c r="G231" s="36">
        <f>G232+G233</f>
        <v>0</v>
      </c>
      <c r="H231" s="713">
        <f t="shared" si="11"/>
      </c>
    </row>
    <row r="232" spans="1:8" ht="12.75">
      <c r="A232" s="12">
        <v>3851</v>
      </c>
      <c r="B232" s="10" t="s">
        <v>808</v>
      </c>
      <c r="C232" s="5" t="s">
        <v>1931</v>
      </c>
      <c r="D232" s="37">
        <v>0</v>
      </c>
      <c r="E232" s="37">
        <v>0</v>
      </c>
      <c r="F232" s="37">
        <v>0</v>
      </c>
      <c r="G232" s="37">
        <v>0</v>
      </c>
      <c r="H232" s="713">
        <f t="shared" si="11"/>
      </c>
    </row>
    <row r="233" spans="1:8" ht="12.75">
      <c r="A233" s="12">
        <v>3859</v>
      </c>
      <c r="B233" s="10" t="s">
        <v>809</v>
      </c>
      <c r="C233" s="5" t="s">
        <v>1932</v>
      </c>
      <c r="D233" s="37">
        <v>0</v>
      </c>
      <c r="E233" s="37">
        <v>0</v>
      </c>
      <c r="F233" s="37">
        <v>0</v>
      </c>
      <c r="G233" s="37">
        <v>0</v>
      </c>
      <c r="H233" s="713">
        <f t="shared" si="11"/>
      </c>
    </row>
    <row r="234" spans="1:8" ht="12.75">
      <c r="A234" s="12">
        <v>386</v>
      </c>
      <c r="B234" s="10" t="s">
        <v>810</v>
      </c>
      <c r="C234" s="5" t="s">
        <v>1933</v>
      </c>
      <c r="D234" s="36">
        <f>D235+D236+D237</f>
        <v>0</v>
      </c>
      <c r="E234" s="36">
        <f>E235+E236+E237</f>
        <v>0</v>
      </c>
      <c r="F234" s="36">
        <f>F235+F236+F237</f>
        <v>0</v>
      </c>
      <c r="G234" s="36">
        <f>G235+G236+G237</f>
        <v>0</v>
      </c>
      <c r="H234" s="713">
        <f>IF(F234=0,"",(IF(G234=0,"",G234/F234*100)))</f>
      </c>
    </row>
    <row r="235" spans="1:8" ht="24">
      <c r="A235" s="12">
        <v>3861</v>
      </c>
      <c r="B235" s="8" t="s">
        <v>2568</v>
      </c>
      <c r="C235" s="5" t="s">
        <v>1934</v>
      </c>
      <c r="D235" s="37">
        <v>0</v>
      </c>
      <c r="E235" s="37">
        <v>0</v>
      </c>
      <c r="F235" s="37">
        <v>0</v>
      </c>
      <c r="G235" s="37">
        <v>0</v>
      </c>
      <c r="H235" s="713">
        <f aca="true" t="shared" si="12" ref="H235:H265">IF(F235=0,"",(IF(G235=0,"",G235/F235*100)))</f>
      </c>
    </row>
    <row r="236" spans="1:8" ht="24">
      <c r="A236" s="12">
        <v>3862</v>
      </c>
      <c r="B236" s="8" t="s">
        <v>826</v>
      </c>
      <c r="C236" s="5" t="s">
        <v>1935</v>
      </c>
      <c r="D236" s="37">
        <v>0</v>
      </c>
      <c r="E236" s="37">
        <v>0</v>
      </c>
      <c r="F236" s="37">
        <v>0</v>
      </c>
      <c r="G236" s="37">
        <v>0</v>
      </c>
      <c r="H236" s="713">
        <f t="shared" si="12"/>
      </c>
    </row>
    <row r="237" spans="1:8" ht="12.75" customHeight="1">
      <c r="A237" s="12">
        <v>3863</v>
      </c>
      <c r="B237" s="8" t="s">
        <v>671</v>
      </c>
      <c r="C237" s="5" t="s">
        <v>1936</v>
      </c>
      <c r="D237" s="37">
        <v>0</v>
      </c>
      <c r="E237" s="37">
        <v>0</v>
      </c>
      <c r="F237" s="37">
        <v>0</v>
      </c>
      <c r="G237" s="37">
        <v>0</v>
      </c>
      <c r="H237" s="713">
        <f t="shared" si="12"/>
      </c>
    </row>
    <row r="238" spans="1:8" ht="12.75">
      <c r="A238" s="12"/>
      <c r="B238" s="10" t="s">
        <v>672</v>
      </c>
      <c r="C238" s="5" t="s">
        <v>1937</v>
      </c>
      <c r="D238" s="37">
        <v>0</v>
      </c>
      <c r="E238" s="37">
        <v>0</v>
      </c>
      <c r="F238" s="37">
        <v>0</v>
      </c>
      <c r="G238" s="37">
        <v>0</v>
      </c>
      <c r="H238" s="713">
        <f t="shared" si="12"/>
      </c>
    </row>
    <row r="239" spans="1:8" ht="12.75">
      <c r="A239" s="12"/>
      <c r="B239" s="10" t="s">
        <v>673</v>
      </c>
      <c r="C239" s="5" t="s">
        <v>1938</v>
      </c>
      <c r="D239" s="37">
        <v>0</v>
      </c>
      <c r="E239" s="37">
        <v>0</v>
      </c>
      <c r="F239" s="37">
        <v>0</v>
      </c>
      <c r="G239" s="37">
        <v>0</v>
      </c>
      <c r="H239" s="713">
        <f t="shared" si="12"/>
      </c>
    </row>
    <row r="240" spans="1:8" ht="12.75">
      <c r="A240" s="12"/>
      <c r="B240" s="10" t="s">
        <v>674</v>
      </c>
      <c r="C240" s="5" t="s">
        <v>1939</v>
      </c>
      <c r="D240" s="36">
        <f>IF(D239&lt;D238,0,D239-D238)</f>
        <v>0</v>
      </c>
      <c r="E240" s="36">
        <f>IF(E239&lt;E238,0,E239-E238)</f>
        <v>0</v>
      </c>
      <c r="F240" s="36">
        <f>IF(F239&lt;F238,0,F239-F238)</f>
        <v>0</v>
      </c>
      <c r="G240" s="36">
        <f>IF(G239&lt;G238,0,G239-G238)</f>
        <v>0</v>
      </c>
      <c r="H240" s="713">
        <f t="shared" si="12"/>
      </c>
    </row>
    <row r="241" spans="1:8" ht="12.75">
      <c r="A241" s="12"/>
      <c r="B241" s="10" t="s">
        <v>675</v>
      </c>
      <c r="C241" s="5" t="s">
        <v>1940</v>
      </c>
      <c r="D241" s="36">
        <f>IF(D239&gt;D238,0,D238-D239)</f>
        <v>0</v>
      </c>
      <c r="E241" s="36">
        <f>IF(E239&gt;E238,0,E238-E239)</f>
        <v>0</v>
      </c>
      <c r="F241" s="36">
        <f>IF(F239&gt;F238,0,F238-F239)</f>
        <v>0</v>
      </c>
      <c r="G241" s="36">
        <f>IF(G239&gt;G238,0,G238-G239)</f>
        <v>0</v>
      </c>
      <c r="H241" s="713">
        <f t="shared" si="12"/>
      </c>
    </row>
    <row r="242" spans="1:8" ht="12.75">
      <c r="A242" s="12"/>
      <c r="B242" s="11" t="s">
        <v>676</v>
      </c>
      <c r="C242" s="14" t="s">
        <v>2478</v>
      </c>
      <c r="D242" s="35">
        <f>IF(D240=0,D133+D241,D133-D240)</f>
        <v>0</v>
      </c>
      <c r="E242" s="35">
        <f>IF(E240=0,E133+E241,E133-E240)</f>
        <v>0</v>
      </c>
      <c r="F242" s="35">
        <f>IF(F240=0,F133+F241,F133-F240)</f>
        <v>0</v>
      </c>
      <c r="G242" s="35">
        <f>IF(G240=0,G133+G241,G133-G240)</f>
        <v>0</v>
      </c>
      <c r="H242" s="713">
        <f t="shared" si="12"/>
      </c>
    </row>
    <row r="243" spans="1:8" ht="12.75">
      <c r="A243" s="12"/>
      <c r="B243" s="11" t="s">
        <v>677</v>
      </c>
      <c r="C243" s="14" t="s">
        <v>2479</v>
      </c>
      <c r="D243" s="35">
        <f>IF(D21&gt;D242,D21-D242,0)</f>
        <v>0</v>
      </c>
      <c r="E243" s="35">
        <f>IF(E21&gt;E242,E21-E242,0)</f>
        <v>0</v>
      </c>
      <c r="F243" s="35">
        <f>IF(F21&gt;F242,F21-F242,0)</f>
        <v>0</v>
      </c>
      <c r="G243" s="35">
        <f>IF(G21&gt;G242,G21-G242,0)</f>
        <v>0</v>
      </c>
      <c r="H243" s="713">
        <f t="shared" si="12"/>
      </c>
    </row>
    <row r="244" spans="1:8" ht="12.75">
      <c r="A244" s="12"/>
      <c r="B244" s="11" t="s">
        <v>2477</v>
      </c>
      <c r="C244" s="14" t="s">
        <v>2480</v>
      </c>
      <c r="D244" s="35">
        <f>IF(D21&lt;D242,D242-D21,0)</f>
        <v>0</v>
      </c>
      <c r="E244" s="35">
        <f>IF(E21&lt;E242,E242-E21,0)</f>
        <v>0</v>
      </c>
      <c r="F244" s="35">
        <f>IF(F21&lt;F242,F242-F21,0)</f>
        <v>0</v>
      </c>
      <c r="G244" s="35">
        <f>IF(G21&lt;G242,G242-G21,0)</f>
        <v>0</v>
      </c>
      <c r="H244" s="713">
        <f t="shared" si="12"/>
      </c>
    </row>
    <row r="245" spans="1:8" ht="12.75">
      <c r="A245" s="12">
        <v>92211</v>
      </c>
      <c r="B245" s="10" t="s">
        <v>2481</v>
      </c>
      <c r="C245" s="5" t="s">
        <v>1941</v>
      </c>
      <c r="D245" s="37">
        <v>0</v>
      </c>
      <c r="E245" s="37">
        <v>0</v>
      </c>
      <c r="F245" s="37">
        <v>0</v>
      </c>
      <c r="G245" s="37">
        <v>0</v>
      </c>
      <c r="H245" s="713">
        <f t="shared" si="12"/>
      </c>
    </row>
    <row r="246" spans="1:8" ht="12.75">
      <c r="A246" s="12">
        <v>92221</v>
      </c>
      <c r="B246" s="10" t="s">
        <v>2482</v>
      </c>
      <c r="C246" s="5" t="s">
        <v>1942</v>
      </c>
      <c r="D246" s="37">
        <v>0</v>
      </c>
      <c r="E246" s="37">
        <v>0</v>
      </c>
      <c r="F246" s="37">
        <v>0</v>
      </c>
      <c r="G246" s="37">
        <v>0</v>
      </c>
      <c r="H246" s="713">
        <f t="shared" si="12"/>
      </c>
    </row>
    <row r="247" spans="1:8" ht="12.75">
      <c r="A247" s="12">
        <v>96</v>
      </c>
      <c r="B247" s="10" t="s">
        <v>2483</v>
      </c>
      <c r="C247" s="5" t="s">
        <v>1943</v>
      </c>
      <c r="D247" s="37">
        <v>0</v>
      </c>
      <c r="E247" s="37">
        <v>0</v>
      </c>
      <c r="F247" s="37">
        <v>0</v>
      </c>
      <c r="G247" s="37">
        <v>0</v>
      </c>
      <c r="H247" s="713">
        <f t="shared" si="12"/>
      </c>
    </row>
    <row r="248" spans="1:8" ht="22.5">
      <c r="A248" s="12">
        <v>9661</v>
      </c>
      <c r="B248" s="21" t="s">
        <v>2484</v>
      </c>
      <c r="C248" s="5" t="s">
        <v>1944</v>
      </c>
      <c r="D248" s="37">
        <v>0</v>
      </c>
      <c r="E248" s="37">
        <v>0</v>
      </c>
      <c r="F248" s="37">
        <v>0</v>
      </c>
      <c r="G248" s="37">
        <v>0</v>
      </c>
      <c r="H248" s="713">
        <f t="shared" si="12"/>
      </c>
    </row>
    <row r="249" spans="1:8" ht="15">
      <c r="A249" s="12"/>
      <c r="B249" s="22" t="s">
        <v>2485</v>
      </c>
      <c r="C249" s="5"/>
      <c r="D249" s="37">
        <v>0</v>
      </c>
      <c r="E249" s="37">
        <v>0</v>
      </c>
      <c r="F249" s="37">
        <v>0</v>
      </c>
      <c r="G249" s="37">
        <v>0</v>
      </c>
      <c r="H249" s="713">
        <f t="shared" si="12"/>
      </c>
    </row>
    <row r="250" spans="1:8" ht="12.75">
      <c r="A250" s="13">
        <v>7</v>
      </c>
      <c r="B250" s="11" t="s">
        <v>2653</v>
      </c>
      <c r="C250" s="14" t="s">
        <v>2654</v>
      </c>
      <c r="D250" s="35">
        <f>D251+D263+D295+D299</f>
        <v>0</v>
      </c>
      <c r="E250" s="35">
        <f>E251+E263+E295+E299</f>
        <v>0</v>
      </c>
      <c r="F250" s="35">
        <f>F251+F263+F295+F299</f>
        <v>0</v>
      </c>
      <c r="G250" s="35">
        <f>G251+G263+G295+G299</f>
        <v>0</v>
      </c>
      <c r="H250" s="713">
        <f t="shared" si="12"/>
      </c>
    </row>
    <row r="251" spans="1:8" ht="12.75">
      <c r="A251" s="13">
        <v>71</v>
      </c>
      <c r="B251" s="11" t="s">
        <v>2656</v>
      </c>
      <c r="C251" s="14" t="s">
        <v>2655</v>
      </c>
      <c r="D251" s="35">
        <f>D252+D256</f>
        <v>0</v>
      </c>
      <c r="E251" s="35">
        <f>E252+E256</f>
        <v>0</v>
      </c>
      <c r="F251" s="35">
        <f>F252+F256</f>
        <v>0</v>
      </c>
      <c r="G251" s="35">
        <f>G252+G256</f>
        <v>0</v>
      </c>
      <c r="H251" s="713">
        <f t="shared" si="12"/>
      </c>
    </row>
    <row r="252" spans="1:8" ht="12.75" customHeight="1">
      <c r="A252" s="12">
        <v>711</v>
      </c>
      <c r="B252" s="8" t="s">
        <v>2657</v>
      </c>
      <c r="C252" s="5" t="s">
        <v>217</v>
      </c>
      <c r="D252" s="36">
        <f>D253+D254+D255</f>
        <v>0</v>
      </c>
      <c r="E252" s="36">
        <f>E253+E254+E255</f>
        <v>0</v>
      </c>
      <c r="F252" s="36">
        <f>F253+F254+F255</f>
        <v>0</v>
      </c>
      <c r="G252" s="36">
        <f>G253+G254+G255</f>
        <v>0</v>
      </c>
      <c r="H252" s="713">
        <f t="shared" si="12"/>
      </c>
    </row>
    <row r="253" spans="1:8" ht="12.75">
      <c r="A253" s="12">
        <v>7111</v>
      </c>
      <c r="B253" s="10" t="s">
        <v>2658</v>
      </c>
      <c r="C253" s="5" t="s">
        <v>218</v>
      </c>
      <c r="D253" s="37">
        <v>0</v>
      </c>
      <c r="E253" s="37">
        <v>0</v>
      </c>
      <c r="F253" s="37">
        <v>0</v>
      </c>
      <c r="G253" s="37">
        <v>0</v>
      </c>
      <c r="H253" s="713">
        <f t="shared" si="12"/>
      </c>
    </row>
    <row r="254" spans="1:8" ht="12.75">
      <c r="A254" s="12">
        <v>7112</v>
      </c>
      <c r="B254" s="10" t="s">
        <v>2659</v>
      </c>
      <c r="C254" s="5" t="s">
        <v>219</v>
      </c>
      <c r="D254" s="37">
        <v>0</v>
      </c>
      <c r="E254" s="37">
        <v>0</v>
      </c>
      <c r="F254" s="37">
        <v>0</v>
      </c>
      <c r="G254" s="37">
        <v>0</v>
      </c>
      <c r="H254" s="713">
        <f t="shared" si="12"/>
      </c>
    </row>
    <row r="255" spans="1:8" ht="12.75">
      <c r="A255" s="12">
        <v>7113</v>
      </c>
      <c r="B255" s="10" t="s">
        <v>2660</v>
      </c>
      <c r="C255" s="5" t="s">
        <v>220</v>
      </c>
      <c r="D255" s="37">
        <v>0</v>
      </c>
      <c r="E255" s="37">
        <v>0</v>
      </c>
      <c r="F255" s="37">
        <v>0</v>
      </c>
      <c r="G255" s="37">
        <v>0</v>
      </c>
      <c r="H255" s="713">
        <f t="shared" si="12"/>
      </c>
    </row>
    <row r="256" spans="1:8" ht="12.75">
      <c r="A256" s="12">
        <v>712</v>
      </c>
      <c r="B256" s="10" t="s">
        <v>2661</v>
      </c>
      <c r="C256" s="5" t="s">
        <v>221</v>
      </c>
      <c r="D256" s="36">
        <f>D257+D258+D259+D260+D261+D262</f>
        <v>0</v>
      </c>
      <c r="E256" s="36">
        <f>E257+E258+E259+E260+E261+E262</f>
        <v>0</v>
      </c>
      <c r="F256" s="36">
        <f>F257+F258+F259+F260+F261+F262</f>
        <v>0</v>
      </c>
      <c r="G256" s="36">
        <f>G257+G258+G259+G260+G261+G262</f>
        <v>0</v>
      </c>
      <c r="H256" s="713">
        <f>IF(F256=0,"",(IF(G256=0,"",G256/F256*100)))</f>
      </c>
    </row>
    <row r="257" spans="1:8" ht="12.75">
      <c r="A257" s="12">
        <v>7121</v>
      </c>
      <c r="B257" s="10" t="s">
        <v>2662</v>
      </c>
      <c r="C257" s="5" t="s">
        <v>222</v>
      </c>
      <c r="D257" s="37">
        <v>0</v>
      </c>
      <c r="E257" s="37">
        <v>0</v>
      </c>
      <c r="F257" s="37">
        <v>0</v>
      </c>
      <c r="G257" s="37">
        <v>0</v>
      </c>
      <c r="H257" s="713">
        <f t="shared" si="12"/>
      </c>
    </row>
    <row r="258" spans="1:8" ht="12.75">
      <c r="A258" s="12">
        <v>7122</v>
      </c>
      <c r="B258" s="10" t="s">
        <v>2663</v>
      </c>
      <c r="C258" s="5" t="s">
        <v>223</v>
      </c>
      <c r="D258" s="37">
        <v>0</v>
      </c>
      <c r="E258" s="37">
        <v>0</v>
      </c>
      <c r="F258" s="37">
        <v>0</v>
      </c>
      <c r="G258" s="37">
        <v>0</v>
      </c>
      <c r="H258" s="713">
        <f t="shared" si="12"/>
      </c>
    </row>
    <row r="259" spans="1:8" ht="12.75">
      <c r="A259" s="12">
        <v>7123</v>
      </c>
      <c r="B259" s="10" t="s">
        <v>2664</v>
      </c>
      <c r="C259" s="5" t="s">
        <v>224</v>
      </c>
      <c r="D259" s="37">
        <v>0</v>
      </c>
      <c r="E259" s="37">
        <v>0</v>
      </c>
      <c r="F259" s="37">
        <v>0</v>
      </c>
      <c r="G259" s="37">
        <v>0</v>
      </c>
      <c r="H259" s="713">
        <f t="shared" si="12"/>
      </c>
    </row>
    <row r="260" spans="1:8" ht="12.75">
      <c r="A260" s="12">
        <v>7124</v>
      </c>
      <c r="B260" s="23" t="s">
        <v>2665</v>
      </c>
      <c r="C260" s="24" t="s">
        <v>225</v>
      </c>
      <c r="D260" s="37">
        <v>0</v>
      </c>
      <c r="E260" s="37">
        <v>0</v>
      </c>
      <c r="F260" s="37">
        <v>0</v>
      </c>
      <c r="G260" s="37">
        <v>0</v>
      </c>
      <c r="H260" s="713">
        <f t="shared" si="12"/>
      </c>
    </row>
    <row r="261" spans="1:8" ht="12.75">
      <c r="A261" s="12">
        <v>7125</v>
      </c>
      <c r="B261" s="10" t="s">
        <v>2666</v>
      </c>
      <c r="C261" s="7" t="s">
        <v>226</v>
      </c>
      <c r="D261" s="37">
        <v>0</v>
      </c>
      <c r="E261" s="37">
        <v>0</v>
      </c>
      <c r="F261" s="37">
        <v>0</v>
      </c>
      <c r="G261" s="37">
        <v>0</v>
      </c>
      <c r="H261" s="713">
        <f t="shared" si="12"/>
      </c>
    </row>
    <row r="262" spans="1:8" ht="12.75">
      <c r="A262" s="12">
        <v>7126</v>
      </c>
      <c r="B262" s="10" t="s">
        <v>508</v>
      </c>
      <c r="C262" s="7" t="s">
        <v>2486</v>
      </c>
      <c r="D262" s="37">
        <v>0</v>
      </c>
      <c r="E262" s="37">
        <v>0</v>
      </c>
      <c r="F262" s="37">
        <v>0</v>
      </c>
      <c r="G262" s="37">
        <v>0</v>
      </c>
      <c r="H262" s="713">
        <f t="shared" si="12"/>
      </c>
    </row>
    <row r="263" spans="1:8" ht="24">
      <c r="A263" s="13">
        <v>72</v>
      </c>
      <c r="B263" s="9" t="s">
        <v>1035</v>
      </c>
      <c r="C263" s="6" t="s">
        <v>509</v>
      </c>
      <c r="D263" s="35">
        <f>D264+D269+D277+D282+D287+D290</f>
        <v>0</v>
      </c>
      <c r="E263" s="35">
        <f>E264+E269+E277+E282+E287+E290</f>
        <v>0</v>
      </c>
      <c r="F263" s="35">
        <f>F264+F269+F277+F282+F287+F290</f>
        <v>0</v>
      </c>
      <c r="G263" s="35">
        <f>G264+G269+G277+G282+G287+G290</f>
        <v>0</v>
      </c>
      <c r="H263" s="713">
        <f t="shared" si="12"/>
      </c>
    </row>
    <row r="264" spans="1:8" ht="12.75">
      <c r="A264" s="12">
        <v>721</v>
      </c>
      <c r="B264" s="10" t="s">
        <v>580</v>
      </c>
      <c r="C264" s="7" t="s">
        <v>2487</v>
      </c>
      <c r="D264" s="36">
        <f>D265+D266+D267+D268</f>
        <v>0</v>
      </c>
      <c r="E264" s="36">
        <f>E265+E266+E267+E268</f>
        <v>0</v>
      </c>
      <c r="F264" s="36">
        <f>F265+F266+F267+F268</f>
        <v>0</v>
      </c>
      <c r="G264" s="36">
        <f>G265+G266+G267+G268</f>
        <v>0</v>
      </c>
      <c r="H264" s="713">
        <f t="shared" si="12"/>
      </c>
    </row>
    <row r="265" spans="1:8" ht="12.75">
      <c r="A265" s="12">
        <v>7211</v>
      </c>
      <c r="B265" s="10" t="s">
        <v>1036</v>
      </c>
      <c r="C265" s="7" t="s">
        <v>2488</v>
      </c>
      <c r="D265" s="37">
        <v>0</v>
      </c>
      <c r="E265" s="37">
        <v>0</v>
      </c>
      <c r="F265" s="37">
        <v>0</v>
      </c>
      <c r="G265" s="37">
        <v>0</v>
      </c>
      <c r="H265" s="713">
        <f t="shared" si="12"/>
      </c>
    </row>
    <row r="266" spans="1:8" ht="12.75">
      <c r="A266" s="12">
        <v>7212</v>
      </c>
      <c r="B266" s="10" t="s">
        <v>1037</v>
      </c>
      <c r="C266" s="7" t="s">
        <v>2489</v>
      </c>
      <c r="D266" s="37">
        <v>0</v>
      </c>
      <c r="E266" s="37">
        <v>0</v>
      </c>
      <c r="F266" s="37">
        <v>0</v>
      </c>
      <c r="G266" s="37">
        <v>0</v>
      </c>
      <c r="H266" s="713">
        <f>IF(F266=0,"",(IF(G266=0,"",G266/F266*100)))</f>
      </c>
    </row>
    <row r="267" spans="1:8" ht="12.75">
      <c r="A267" s="12">
        <v>7213</v>
      </c>
      <c r="B267" s="10" t="s">
        <v>1038</v>
      </c>
      <c r="C267" s="7" t="s">
        <v>2490</v>
      </c>
      <c r="D267" s="37">
        <v>0</v>
      </c>
      <c r="E267" s="37">
        <v>0</v>
      </c>
      <c r="F267" s="37">
        <v>0</v>
      </c>
      <c r="G267" s="37">
        <v>0</v>
      </c>
      <c r="H267" s="713">
        <f aca="true" t="shared" si="13" ref="H267:H281">IF(F267=0,"",(IF(G267=0,"",G267/F267*100)))</f>
      </c>
    </row>
    <row r="268" spans="1:8" ht="12.75">
      <c r="A268" s="12">
        <v>7214</v>
      </c>
      <c r="B268" s="10" t="s">
        <v>1039</v>
      </c>
      <c r="C268" s="7" t="s">
        <v>2491</v>
      </c>
      <c r="D268" s="37">
        <v>0</v>
      </c>
      <c r="E268" s="37">
        <v>0</v>
      </c>
      <c r="F268" s="37">
        <v>0</v>
      </c>
      <c r="G268" s="37">
        <v>0</v>
      </c>
      <c r="H268" s="713">
        <f t="shared" si="13"/>
      </c>
    </row>
    <row r="269" spans="1:8" ht="24">
      <c r="A269" s="12">
        <v>722</v>
      </c>
      <c r="B269" s="8" t="s">
        <v>1040</v>
      </c>
      <c r="C269" s="7" t="s">
        <v>2492</v>
      </c>
      <c r="D269" s="36">
        <f>D270+D271+D272+D273+D274+D275+D276</f>
        <v>0</v>
      </c>
      <c r="E269" s="36">
        <f>E270+E271+E272+E273+E274+E275+E276</f>
        <v>0</v>
      </c>
      <c r="F269" s="36">
        <f>F270+F271+F272+F273+F274+F275+F276</f>
        <v>0</v>
      </c>
      <c r="G269" s="36">
        <f>G270+G271+G272+G273+G274+G275+G276</f>
        <v>0</v>
      </c>
      <c r="H269" s="713">
        <f t="shared" si="13"/>
      </c>
    </row>
    <row r="270" spans="1:8" ht="12.75">
      <c r="A270" s="12">
        <v>7221</v>
      </c>
      <c r="B270" s="10" t="s">
        <v>1041</v>
      </c>
      <c r="C270" s="7" t="s">
        <v>2493</v>
      </c>
      <c r="D270" s="37">
        <v>0</v>
      </c>
      <c r="E270" s="37">
        <v>0</v>
      </c>
      <c r="F270" s="37">
        <v>0</v>
      </c>
      <c r="G270" s="37">
        <v>0</v>
      </c>
      <c r="H270" s="713">
        <f t="shared" si="13"/>
      </c>
    </row>
    <row r="271" spans="1:8" ht="12.75">
      <c r="A271" s="12">
        <v>7222</v>
      </c>
      <c r="B271" s="10" t="s">
        <v>1042</v>
      </c>
      <c r="C271" s="7" t="s">
        <v>2494</v>
      </c>
      <c r="D271" s="37">
        <v>0</v>
      </c>
      <c r="E271" s="37">
        <v>0</v>
      </c>
      <c r="F271" s="37">
        <v>0</v>
      </c>
      <c r="G271" s="37">
        <v>0</v>
      </c>
      <c r="H271" s="713">
        <f t="shared" si="13"/>
      </c>
    </row>
    <row r="272" spans="1:8" ht="12.75">
      <c r="A272" s="12">
        <v>7223</v>
      </c>
      <c r="B272" s="10" t="s">
        <v>2692</v>
      </c>
      <c r="C272" s="7" t="s">
        <v>2495</v>
      </c>
      <c r="D272" s="37">
        <v>0</v>
      </c>
      <c r="E272" s="37">
        <v>0</v>
      </c>
      <c r="F272" s="37">
        <v>0</v>
      </c>
      <c r="G272" s="37">
        <v>0</v>
      </c>
      <c r="H272" s="713">
        <f t="shared" si="13"/>
      </c>
    </row>
    <row r="273" spans="1:8" ht="12.75">
      <c r="A273" s="12">
        <v>7224</v>
      </c>
      <c r="B273" s="10" t="s">
        <v>2693</v>
      </c>
      <c r="C273" s="7" t="s">
        <v>2496</v>
      </c>
      <c r="D273" s="37">
        <v>0</v>
      </c>
      <c r="E273" s="37">
        <v>0</v>
      </c>
      <c r="F273" s="37">
        <v>0</v>
      </c>
      <c r="G273" s="37">
        <v>0</v>
      </c>
      <c r="H273" s="713">
        <f t="shared" si="13"/>
      </c>
    </row>
    <row r="274" spans="1:8" ht="12.75">
      <c r="A274" s="12">
        <v>7225</v>
      </c>
      <c r="B274" s="10" t="s">
        <v>2694</v>
      </c>
      <c r="C274" s="7" t="s">
        <v>2497</v>
      </c>
      <c r="D274" s="37">
        <v>0</v>
      </c>
      <c r="E274" s="37">
        <v>0</v>
      </c>
      <c r="F274" s="37">
        <v>0</v>
      </c>
      <c r="G274" s="37">
        <v>0</v>
      </c>
      <c r="H274" s="713">
        <f t="shared" si="13"/>
      </c>
    </row>
    <row r="275" spans="1:8" ht="12.75">
      <c r="A275" s="12">
        <v>7226</v>
      </c>
      <c r="B275" s="10" t="s">
        <v>2695</v>
      </c>
      <c r="C275" s="7" t="s">
        <v>2498</v>
      </c>
      <c r="D275" s="37">
        <v>0</v>
      </c>
      <c r="E275" s="37">
        <v>0</v>
      </c>
      <c r="F275" s="37">
        <v>0</v>
      </c>
      <c r="G275" s="37">
        <v>0</v>
      </c>
      <c r="H275" s="713">
        <f t="shared" si="13"/>
      </c>
    </row>
    <row r="276" spans="1:8" ht="12.75">
      <c r="A276" s="12">
        <v>7227</v>
      </c>
      <c r="B276" s="10" t="s">
        <v>2696</v>
      </c>
      <c r="C276" s="7" t="s">
        <v>2499</v>
      </c>
      <c r="D276" s="37">
        <v>0</v>
      </c>
      <c r="E276" s="37">
        <v>0</v>
      </c>
      <c r="F276" s="37">
        <v>0</v>
      </c>
      <c r="G276" s="37">
        <v>0</v>
      </c>
      <c r="H276" s="713">
        <f t="shared" si="13"/>
      </c>
    </row>
    <row r="277" spans="1:8" ht="12.75">
      <c r="A277" s="12">
        <v>723</v>
      </c>
      <c r="B277" s="10" t="s">
        <v>2701</v>
      </c>
      <c r="C277" s="7" t="s">
        <v>2500</v>
      </c>
      <c r="D277" s="36">
        <f>D278+D279+D280+D281</f>
        <v>0</v>
      </c>
      <c r="E277" s="36">
        <f>E278+E279+E280+E281</f>
        <v>0</v>
      </c>
      <c r="F277" s="36">
        <f>F278+F279+F280+F281</f>
        <v>0</v>
      </c>
      <c r="G277" s="36">
        <f>G278+G279+G280+G281</f>
        <v>0</v>
      </c>
      <c r="H277" s="713">
        <f t="shared" si="13"/>
      </c>
    </row>
    <row r="278" spans="1:8" ht="12.75">
      <c r="A278" s="12">
        <v>7231</v>
      </c>
      <c r="B278" s="10" t="s">
        <v>2702</v>
      </c>
      <c r="C278" s="7" t="s">
        <v>2501</v>
      </c>
      <c r="D278" s="37">
        <v>0</v>
      </c>
      <c r="E278" s="37">
        <v>0</v>
      </c>
      <c r="F278" s="37">
        <v>0</v>
      </c>
      <c r="G278" s="37">
        <v>0</v>
      </c>
      <c r="H278" s="713">
        <f t="shared" si="13"/>
      </c>
    </row>
    <row r="279" spans="1:8" ht="12.75">
      <c r="A279" s="12">
        <v>7232</v>
      </c>
      <c r="B279" s="10" t="s">
        <v>2703</v>
      </c>
      <c r="C279" s="7" t="s">
        <v>2502</v>
      </c>
      <c r="D279" s="37">
        <v>0</v>
      </c>
      <c r="E279" s="37">
        <v>0</v>
      </c>
      <c r="F279" s="37">
        <v>0</v>
      </c>
      <c r="G279" s="37">
        <v>0</v>
      </c>
      <c r="H279" s="713">
        <f t="shared" si="13"/>
      </c>
    </row>
    <row r="280" spans="1:8" ht="12.75">
      <c r="A280" s="12">
        <v>7233</v>
      </c>
      <c r="B280" s="10" t="s">
        <v>2704</v>
      </c>
      <c r="C280" s="7" t="s">
        <v>2503</v>
      </c>
      <c r="D280" s="37">
        <v>0</v>
      </c>
      <c r="E280" s="37">
        <v>0</v>
      </c>
      <c r="F280" s="37">
        <v>0</v>
      </c>
      <c r="G280" s="37">
        <v>0</v>
      </c>
      <c r="H280" s="713">
        <f t="shared" si="13"/>
      </c>
    </row>
    <row r="281" spans="1:8" ht="12.75">
      <c r="A281" s="12">
        <v>7234</v>
      </c>
      <c r="B281" s="10" t="s">
        <v>2705</v>
      </c>
      <c r="C281" s="7" t="s">
        <v>2504</v>
      </c>
      <c r="D281" s="37">
        <v>0</v>
      </c>
      <c r="E281" s="37">
        <v>0</v>
      </c>
      <c r="F281" s="37">
        <v>0</v>
      </c>
      <c r="G281" s="37">
        <v>0</v>
      </c>
      <c r="H281" s="713">
        <f t="shared" si="13"/>
      </c>
    </row>
    <row r="282" spans="1:8" ht="24">
      <c r="A282" s="12">
        <v>724</v>
      </c>
      <c r="B282" s="8" t="s">
        <v>2706</v>
      </c>
      <c r="C282" s="7" t="s">
        <v>2505</v>
      </c>
      <c r="D282" s="36">
        <f>D283+D284+D285+D286</f>
        <v>0</v>
      </c>
      <c r="E282" s="36">
        <f>E283+E284+E285+E286</f>
        <v>0</v>
      </c>
      <c r="F282" s="36">
        <f>F283+F284+F285+F286</f>
        <v>0</v>
      </c>
      <c r="G282" s="36">
        <f>G283+G284+G285+G286</f>
        <v>0</v>
      </c>
      <c r="H282" s="713">
        <f>IF(F282=0,"",(IF(G282=0,"",G282/F282*100)))</f>
      </c>
    </row>
    <row r="283" spans="1:8" ht="12.75">
      <c r="A283" s="12">
        <v>7241</v>
      </c>
      <c r="B283" s="10" t="s">
        <v>2707</v>
      </c>
      <c r="C283" s="7" t="s">
        <v>2506</v>
      </c>
      <c r="D283" s="37">
        <v>0</v>
      </c>
      <c r="E283" s="37">
        <v>0</v>
      </c>
      <c r="F283" s="37">
        <v>0</v>
      </c>
      <c r="G283" s="37">
        <v>0</v>
      </c>
      <c r="H283" s="713">
        <f aca="true" t="shared" si="14" ref="H283:H298">IF(F283=0,"",(IF(G283=0,"",G283/F283*100)))</f>
      </c>
    </row>
    <row r="284" spans="1:8" ht="12.75">
      <c r="A284" s="12">
        <v>7242</v>
      </c>
      <c r="B284" s="10" t="s">
        <v>2708</v>
      </c>
      <c r="C284" s="7" t="s">
        <v>2507</v>
      </c>
      <c r="D284" s="37">
        <v>0</v>
      </c>
      <c r="E284" s="37">
        <v>0</v>
      </c>
      <c r="F284" s="37">
        <v>0</v>
      </c>
      <c r="G284" s="37">
        <v>0</v>
      </c>
      <c r="H284" s="713">
        <f t="shared" si="14"/>
      </c>
    </row>
    <row r="285" spans="1:8" ht="12.75">
      <c r="A285" s="12">
        <v>7243</v>
      </c>
      <c r="B285" s="10" t="s">
        <v>2709</v>
      </c>
      <c r="C285" s="7" t="s">
        <v>2508</v>
      </c>
      <c r="D285" s="37">
        <v>0</v>
      </c>
      <c r="E285" s="37">
        <v>0</v>
      </c>
      <c r="F285" s="37">
        <v>0</v>
      </c>
      <c r="G285" s="37">
        <v>0</v>
      </c>
      <c r="H285" s="713">
        <f t="shared" si="14"/>
      </c>
    </row>
    <row r="286" spans="1:8" ht="12.75">
      <c r="A286" s="12">
        <v>7244</v>
      </c>
      <c r="B286" s="10" t="s">
        <v>2710</v>
      </c>
      <c r="C286" s="7" t="s">
        <v>2509</v>
      </c>
      <c r="D286" s="37">
        <v>0</v>
      </c>
      <c r="E286" s="37">
        <v>0</v>
      </c>
      <c r="F286" s="37">
        <v>0</v>
      </c>
      <c r="G286" s="37">
        <v>0</v>
      </c>
      <c r="H286" s="713">
        <f t="shared" si="14"/>
      </c>
    </row>
    <row r="287" spans="1:8" ht="12.75">
      <c r="A287" s="12">
        <v>725</v>
      </c>
      <c r="B287" s="10" t="s">
        <v>2711</v>
      </c>
      <c r="C287" s="7" t="s">
        <v>2510</v>
      </c>
      <c r="D287" s="36">
        <f>D288+D289</f>
        <v>0</v>
      </c>
      <c r="E287" s="36">
        <f>E288+E289</f>
        <v>0</v>
      </c>
      <c r="F287" s="36">
        <f>F288+F289</f>
        <v>0</v>
      </c>
      <c r="G287" s="36">
        <f>G288+G289</f>
        <v>0</v>
      </c>
      <c r="H287" s="713">
        <f t="shared" si="14"/>
      </c>
    </row>
    <row r="288" spans="1:8" ht="12.75">
      <c r="A288" s="12">
        <v>7251</v>
      </c>
      <c r="B288" s="10" t="s">
        <v>2712</v>
      </c>
      <c r="C288" s="7" t="s">
        <v>2511</v>
      </c>
      <c r="D288" s="37">
        <v>0</v>
      </c>
      <c r="E288" s="37">
        <v>0</v>
      </c>
      <c r="F288" s="37">
        <v>0</v>
      </c>
      <c r="G288" s="37">
        <v>0</v>
      </c>
      <c r="H288" s="713">
        <f t="shared" si="14"/>
      </c>
    </row>
    <row r="289" spans="1:8" ht="12.75">
      <c r="A289" s="12">
        <v>7252</v>
      </c>
      <c r="B289" s="10" t="s">
        <v>2713</v>
      </c>
      <c r="C289" s="7" t="s">
        <v>2512</v>
      </c>
      <c r="D289" s="37">
        <v>0</v>
      </c>
      <c r="E289" s="37">
        <v>0</v>
      </c>
      <c r="F289" s="37">
        <v>0</v>
      </c>
      <c r="G289" s="37">
        <v>0</v>
      </c>
      <c r="H289" s="713">
        <f t="shared" si="14"/>
      </c>
    </row>
    <row r="290" spans="1:8" ht="24">
      <c r="A290" s="12">
        <v>726</v>
      </c>
      <c r="B290" s="8" t="s">
        <v>2714</v>
      </c>
      <c r="C290" s="7" t="s">
        <v>2513</v>
      </c>
      <c r="D290" s="36">
        <f>D291+D292+D293+D294</f>
        <v>0</v>
      </c>
      <c r="E290" s="36">
        <f>E291+E292+E293+E294</f>
        <v>0</v>
      </c>
      <c r="F290" s="36">
        <f>F291+F292+F293+F294</f>
        <v>0</v>
      </c>
      <c r="G290" s="36">
        <f>G291+G292+G293+G294</f>
        <v>0</v>
      </c>
      <c r="H290" s="713">
        <f t="shared" si="14"/>
      </c>
    </row>
    <row r="291" spans="1:8" ht="12.75">
      <c r="A291" s="12">
        <v>7261</v>
      </c>
      <c r="B291" s="10" t="s">
        <v>2715</v>
      </c>
      <c r="C291" s="7" t="s">
        <v>2514</v>
      </c>
      <c r="D291" s="37">
        <v>0</v>
      </c>
      <c r="E291" s="37">
        <v>0</v>
      </c>
      <c r="F291" s="37">
        <v>0</v>
      </c>
      <c r="G291" s="37">
        <v>0</v>
      </c>
      <c r="H291" s="713">
        <f t="shared" si="14"/>
      </c>
    </row>
    <row r="292" spans="1:8" ht="12.75">
      <c r="A292" s="12">
        <v>7262</v>
      </c>
      <c r="B292" s="10" t="s">
        <v>2716</v>
      </c>
      <c r="C292" s="7" t="s">
        <v>2515</v>
      </c>
      <c r="D292" s="37">
        <v>0</v>
      </c>
      <c r="E292" s="37">
        <v>0</v>
      </c>
      <c r="F292" s="37">
        <v>0</v>
      </c>
      <c r="G292" s="37">
        <v>0</v>
      </c>
      <c r="H292" s="713">
        <f t="shared" si="14"/>
      </c>
    </row>
    <row r="293" spans="1:8" ht="12.75">
      <c r="A293" s="12">
        <v>7263</v>
      </c>
      <c r="B293" s="10" t="s">
        <v>2717</v>
      </c>
      <c r="C293" s="7" t="s">
        <v>2516</v>
      </c>
      <c r="D293" s="37">
        <v>0</v>
      </c>
      <c r="E293" s="37">
        <v>0</v>
      </c>
      <c r="F293" s="37">
        <v>0</v>
      </c>
      <c r="G293" s="37">
        <v>0</v>
      </c>
      <c r="H293" s="713">
        <f t="shared" si="14"/>
      </c>
    </row>
    <row r="294" spans="1:8" ht="12.75">
      <c r="A294" s="12">
        <v>7264</v>
      </c>
      <c r="B294" s="10" t="s">
        <v>2718</v>
      </c>
      <c r="C294" s="7" t="s">
        <v>2517</v>
      </c>
      <c r="D294" s="37">
        <v>0</v>
      </c>
      <c r="E294" s="37">
        <v>0</v>
      </c>
      <c r="F294" s="37">
        <v>0</v>
      </c>
      <c r="G294" s="37">
        <v>0</v>
      </c>
      <c r="H294" s="713">
        <f t="shared" si="14"/>
      </c>
    </row>
    <row r="295" spans="1:8" ht="12.75">
      <c r="A295" s="13">
        <v>73</v>
      </c>
      <c r="B295" s="11" t="s">
        <v>2720</v>
      </c>
      <c r="C295" s="6" t="s">
        <v>2719</v>
      </c>
      <c r="D295" s="69">
        <f>D296</f>
        <v>0</v>
      </c>
      <c r="E295" s="69">
        <f>E296</f>
        <v>0</v>
      </c>
      <c r="F295" s="69">
        <f>F296</f>
        <v>0</v>
      </c>
      <c r="G295" s="69">
        <f>G296</f>
        <v>0</v>
      </c>
      <c r="H295" s="713">
        <f t="shared" si="14"/>
      </c>
    </row>
    <row r="296" spans="1:8" ht="24">
      <c r="A296" s="12">
        <v>731</v>
      </c>
      <c r="B296" s="8" t="s">
        <v>2721</v>
      </c>
      <c r="C296" s="7" t="s">
        <v>2518</v>
      </c>
      <c r="D296" s="36">
        <f>D297+D298</f>
        <v>0</v>
      </c>
      <c r="E296" s="36">
        <f>E297+E298</f>
        <v>0</v>
      </c>
      <c r="F296" s="36">
        <f>F297+F298</f>
        <v>0</v>
      </c>
      <c r="G296" s="36">
        <f>G297+G298</f>
        <v>0</v>
      </c>
      <c r="H296" s="713">
        <f t="shared" si="14"/>
      </c>
    </row>
    <row r="297" spans="1:8" ht="12.75">
      <c r="A297" s="12">
        <v>7311</v>
      </c>
      <c r="B297" s="10" t="s">
        <v>2722</v>
      </c>
      <c r="C297" s="7" t="s">
        <v>2519</v>
      </c>
      <c r="D297" s="37">
        <v>0</v>
      </c>
      <c r="E297" s="37">
        <v>0</v>
      </c>
      <c r="F297" s="37">
        <v>0</v>
      </c>
      <c r="G297" s="37">
        <v>0</v>
      </c>
      <c r="H297" s="713">
        <f t="shared" si="14"/>
      </c>
    </row>
    <row r="298" spans="1:8" ht="12.75">
      <c r="A298" s="12">
        <v>7312</v>
      </c>
      <c r="B298" s="10" t="s">
        <v>2723</v>
      </c>
      <c r="C298" s="7" t="s">
        <v>2520</v>
      </c>
      <c r="D298" s="37">
        <v>0</v>
      </c>
      <c r="E298" s="37">
        <v>0</v>
      </c>
      <c r="F298" s="37">
        <v>0</v>
      </c>
      <c r="G298" s="37">
        <v>0</v>
      </c>
      <c r="H298" s="713">
        <f t="shared" si="14"/>
      </c>
    </row>
    <row r="299" spans="1:8" ht="12.75">
      <c r="A299" s="13">
        <v>74</v>
      </c>
      <c r="B299" s="11" t="s">
        <v>570</v>
      </c>
      <c r="C299" s="6" t="s">
        <v>2724</v>
      </c>
      <c r="D299" s="35">
        <f>D300</f>
        <v>0</v>
      </c>
      <c r="E299" s="35">
        <f aca="true" t="shared" si="15" ref="E299:G300">E300</f>
        <v>0</v>
      </c>
      <c r="F299" s="35">
        <f t="shared" si="15"/>
        <v>0</v>
      </c>
      <c r="G299" s="35">
        <f t="shared" si="15"/>
        <v>0</v>
      </c>
      <c r="H299" s="713">
        <f>IF(F299=0,"",(IF(G299=0,"",G299/F299*100)))</f>
      </c>
    </row>
    <row r="300" spans="1:8" ht="12.75">
      <c r="A300" s="12">
        <v>741</v>
      </c>
      <c r="B300" s="10" t="s">
        <v>571</v>
      </c>
      <c r="C300" s="7" t="s">
        <v>2521</v>
      </c>
      <c r="D300" s="36">
        <f>D301</f>
        <v>0</v>
      </c>
      <c r="E300" s="36">
        <f t="shared" si="15"/>
        <v>0</v>
      </c>
      <c r="F300" s="36">
        <f t="shared" si="15"/>
        <v>0</v>
      </c>
      <c r="G300" s="36">
        <f t="shared" si="15"/>
        <v>0</v>
      </c>
      <c r="H300" s="713">
        <f aca="true" t="shared" si="16" ref="H300:H317">IF(F300=0,"",(IF(G300=0,"",G300/F300*100)))</f>
      </c>
    </row>
    <row r="301" spans="1:8" ht="12.75">
      <c r="A301" s="12">
        <v>7411</v>
      </c>
      <c r="B301" s="10" t="s">
        <v>572</v>
      </c>
      <c r="C301" s="7" t="s">
        <v>2522</v>
      </c>
      <c r="D301" s="37">
        <v>0</v>
      </c>
      <c r="E301" s="37">
        <v>0</v>
      </c>
      <c r="F301" s="37">
        <v>0</v>
      </c>
      <c r="G301" s="37">
        <v>0</v>
      </c>
      <c r="H301" s="713">
        <f t="shared" si="16"/>
      </c>
    </row>
    <row r="302" spans="1:8" ht="12.75">
      <c r="A302" s="13">
        <v>4</v>
      </c>
      <c r="B302" s="11" t="s">
        <v>2263</v>
      </c>
      <c r="C302" s="6" t="s">
        <v>573</v>
      </c>
      <c r="D302" s="35">
        <f>D303+D317+D351+D357+D360</f>
        <v>0</v>
      </c>
      <c r="E302" s="35">
        <f>E303+E317+E351+E357+E360</f>
        <v>0</v>
      </c>
      <c r="F302" s="35">
        <f>F303+F317+F351+F357+F360</f>
        <v>0</v>
      </c>
      <c r="G302" s="35">
        <f>G303+G317+G351+G357+G360</f>
        <v>0</v>
      </c>
      <c r="H302" s="713">
        <f t="shared" si="16"/>
      </c>
    </row>
    <row r="303" spans="1:8" ht="12.75">
      <c r="A303" s="12">
        <v>41</v>
      </c>
      <c r="B303" s="10" t="s">
        <v>574</v>
      </c>
      <c r="C303" s="7" t="s">
        <v>2523</v>
      </c>
      <c r="D303" s="36">
        <f>D304+D308+D315</f>
        <v>0</v>
      </c>
      <c r="E303" s="36">
        <f>E304+E308+E315</f>
        <v>0</v>
      </c>
      <c r="F303" s="36">
        <f>F304+F308+F315</f>
        <v>0</v>
      </c>
      <c r="G303" s="36">
        <f>G304+G308+G315</f>
        <v>0</v>
      </c>
      <c r="H303" s="713">
        <f t="shared" si="16"/>
      </c>
    </row>
    <row r="304" spans="1:8" ht="12.75">
      <c r="A304" s="12">
        <v>411</v>
      </c>
      <c r="B304" s="10" t="s">
        <v>575</v>
      </c>
      <c r="C304" s="7" t="s">
        <v>2524</v>
      </c>
      <c r="D304" s="36">
        <f>D305+D306+D307</f>
        <v>0</v>
      </c>
      <c r="E304" s="36">
        <f>E305+E306+E307</f>
        <v>0</v>
      </c>
      <c r="F304" s="36">
        <f>F305+F306+F307</f>
        <v>0</v>
      </c>
      <c r="G304" s="36">
        <f>G305+G306+G307</f>
        <v>0</v>
      </c>
      <c r="H304" s="713">
        <f t="shared" si="16"/>
      </c>
    </row>
    <row r="305" spans="1:8" ht="12.75">
      <c r="A305" s="12">
        <v>4111</v>
      </c>
      <c r="B305" s="10" t="s">
        <v>2658</v>
      </c>
      <c r="C305" s="7" t="s">
        <v>2525</v>
      </c>
      <c r="D305" s="37">
        <v>0</v>
      </c>
      <c r="E305" s="37">
        <v>0</v>
      </c>
      <c r="F305" s="37">
        <v>0</v>
      </c>
      <c r="G305" s="37">
        <v>0</v>
      </c>
      <c r="H305" s="713">
        <f t="shared" si="16"/>
      </c>
    </row>
    <row r="306" spans="1:8" ht="12.75">
      <c r="A306" s="12">
        <v>4112</v>
      </c>
      <c r="B306" s="10" t="s">
        <v>2659</v>
      </c>
      <c r="C306" s="7" t="s">
        <v>2526</v>
      </c>
      <c r="D306" s="37">
        <v>0</v>
      </c>
      <c r="E306" s="37">
        <v>0</v>
      </c>
      <c r="F306" s="37">
        <v>0</v>
      </c>
      <c r="G306" s="37">
        <v>0</v>
      </c>
      <c r="H306" s="713">
        <f t="shared" si="16"/>
      </c>
    </row>
    <row r="307" spans="1:8" ht="12.75">
      <c r="A307" s="12">
        <v>4113</v>
      </c>
      <c r="B307" s="10" t="s">
        <v>576</v>
      </c>
      <c r="C307" s="7" t="s">
        <v>2527</v>
      </c>
      <c r="D307" s="37">
        <v>0</v>
      </c>
      <c r="E307" s="37">
        <v>0</v>
      </c>
      <c r="F307" s="37">
        <v>0</v>
      </c>
      <c r="G307" s="37">
        <v>0</v>
      </c>
      <c r="H307" s="713">
        <f t="shared" si="16"/>
      </c>
    </row>
    <row r="308" spans="1:8" ht="12.75">
      <c r="A308" s="12">
        <v>412</v>
      </c>
      <c r="B308" s="10" t="s">
        <v>577</v>
      </c>
      <c r="C308" s="7" t="s">
        <v>2528</v>
      </c>
      <c r="D308" s="36">
        <f>D309+D310+D311+D312+D313+D314</f>
        <v>0</v>
      </c>
      <c r="E308" s="36">
        <f>E309+E310+E311+E312+E313+E314</f>
        <v>0</v>
      </c>
      <c r="F308" s="36">
        <f>F309+F310+F311+F312+F313+F314</f>
        <v>0</v>
      </c>
      <c r="G308" s="36">
        <f>G309+G310+G311+G312+G313+G314</f>
        <v>0</v>
      </c>
      <c r="H308" s="713">
        <f t="shared" si="16"/>
      </c>
    </row>
    <row r="309" spans="1:8" ht="12.75">
      <c r="A309" s="12">
        <v>4121</v>
      </c>
      <c r="B309" s="10" t="s">
        <v>2662</v>
      </c>
      <c r="C309" s="7" t="s">
        <v>2529</v>
      </c>
      <c r="D309" s="37">
        <v>0</v>
      </c>
      <c r="E309" s="37">
        <v>0</v>
      </c>
      <c r="F309" s="37">
        <v>0</v>
      </c>
      <c r="G309" s="37">
        <v>0</v>
      </c>
      <c r="H309" s="713">
        <f t="shared" si="16"/>
      </c>
    </row>
    <row r="310" spans="1:8" ht="12.75">
      <c r="A310" s="12">
        <v>4122</v>
      </c>
      <c r="B310" s="10" t="s">
        <v>2663</v>
      </c>
      <c r="C310" s="7" t="s">
        <v>2530</v>
      </c>
      <c r="D310" s="37">
        <v>0</v>
      </c>
      <c r="E310" s="37">
        <v>0</v>
      </c>
      <c r="F310" s="37">
        <v>0</v>
      </c>
      <c r="G310" s="37">
        <v>0</v>
      </c>
      <c r="H310" s="713">
        <f t="shared" si="16"/>
      </c>
    </row>
    <row r="311" spans="1:8" ht="12.75">
      <c r="A311" s="12">
        <v>4123</v>
      </c>
      <c r="B311" s="10" t="s">
        <v>2664</v>
      </c>
      <c r="C311" s="7" t="s">
        <v>2531</v>
      </c>
      <c r="D311" s="37">
        <v>0</v>
      </c>
      <c r="E311" s="37">
        <v>0</v>
      </c>
      <c r="F311" s="37">
        <v>0</v>
      </c>
      <c r="G311" s="37">
        <v>0</v>
      </c>
      <c r="H311" s="713">
        <f t="shared" si="16"/>
      </c>
    </row>
    <row r="312" spans="1:8" ht="12.75">
      <c r="A312" s="12">
        <v>4124</v>
      </c>
      <c r="B312" s="10" t="s">
        <v>2665</v>
      </c>
      <c r="C312" s="7" t="s">
        <v>2532</v>
      </c>
      <c r="D312" s="37">
        <v>0</v>
      </c>
      <c r="E312" s="37">
        <v>0</v>
      </c>
      <c r="F312" s="37">
        <v>0</v>
      </c>
      <c r="G312" s="37">
        <v>0</v>
      </c>
      <c r="H312" s="713">
        <f t="shared" si="16"/>
      </c>
    </row>
    <row r="313" spans="1:8" ht="12.75">
      <c r="A313" s="12">
        <v>4125</v>
      </c>
      <c r="B313" s="10" t="s">
        <v>2666</v>
      </c>
      <c r="C313" s="7" t="s">
        <v>382</v>
      </c>
      <c r="D313" s="37">
        <v>0</v>
      </c>
      <c r="E313" s="37">
        <v>0</v>
      </c>
      <c r="F313" s="37">
        <v>0</v>
      </c>
      <c r="G313" s="37">
        <v>0</v>
      </c>
      <c r="H313" s="713">
        <f t="shared" si="16"/>
      </c>
    </row>
    <row r="314" spans="1:8" ht="12.75">
      <c r="A314" s="12">
        <v>4126</v>
      </c>
      <c r="B314" s="10" t="s">
        <v>508</v>
      </c>
      <c r="C314" s="7" t="s">
        <v>383</v>
      </c>
      <c r="D314" s="37">
        <v>0</v>
      </c>
      <c r="E314" s="37">
        <v>0</v>
      </c>
      <c r="F314" s="37">
        <v>0</v>
      </c>
      <c r="G314" s="37">
        <v>0</v>
      </c>
      <c r="H314" s="713">
        <f t="shared" si="16"/>
      </c>
    </row>
    <row r="315" spans="1:8" ht="12.75">
      <c r="A315" s="12">
        <v>418</v>
      </c>
      <c r="B315" s="10" t="s">
        <v>578</v>
      </c>
      <c r="C315" s="7" t="s">
        <v>384</v>
      </c>
      <c r="D315" s="36">
        <f>D316</f>
        <v>0</v>
      </c>
      <c r="E315" s="36">
        <f>E316</f>
        <v>0</v>
      </c>
      <c r="F315" s="36">
        <f>F316</f>
        <v>0</v>
      </c>
      <c r="G315" s="36">
        <f>G316</f>
        <v>0</v>
      </c>
      <c r="H315" s="713">
        <f t="shared" si="16"/>
      </c>
    </row>
    <row r="316" spans="1:8" ht="12.75">
      <c r="A316" s="12">
        <v>4181</v>
      </c>
      <c r="B316" s="10" t="s">
        <v>579</v>
      </c>
      <c r="C316" s="7" t="s">
        <v>385</v>
      </c>
      <c r="D316" s="37">
        <v>0</v>
      </c>
      <c r="E316" s="37">
        <v>0</v>
      </c>
      <c r="F316" s="37">
        <v>0</v>
      </c>
      <c r="G316" s="37">
        <v>0</v>
      </c>
      <c r="H316" s="713">
        <f t="shared" si="16"/>
      </c>
    </row>
    <row r="317" spans="1:8" s="440" customFormat="1" ht="24">
      <c r="A317" s="13">
        <v>42</v>
      </c>
      <c r="B317" s="9" t="s">
        <v>581</v>
      </c>
      <c r="C317" s="6" t="s">
        <v>582</v>
      </c>
      <c r="D317" s="35">
        <f>D318+D323+D331+D336+D341+D344+D349</f>
        <v>0</v>
      </c>
      <c r="E317" s="35">
        <f>E318+E323+E331+E336+E341+E344+E349</f>
        <v>0</v>
      </c>
      <c r="F317" s="35">
        <f>F318+F323+F331+F336+F341+F344+F349</f>
        <v>0</v>
      </c>
      <c r="G317" s="35">
        <f>G318+G323+G331+G336+G341+G344+G349</f>
        <v>0</v>
      </c>
      <c r="H317" s="713">
        <f t="shared" si="16"/>
      </c>
    </row>
    <row r="318" spans="1:8" ht="12.75">
      <c r="A318" s="12">
        <v>421</v>
      </c>
      <c r="B318" s="10" t="s">
        <v>583</v>
      </c>
      <c r="C318" s="7" t="s">
        <v>386</v>
      </c>
      <c r="D318" s="36">
        <f>D319+D320+D321+D322</f>
        <v>0</v>
      </c>
      <c r="E318" s="36">
        <f>E319+E320+E321+E322</f>
        <v>0</v>
      </c>
      <c r="F318" s="36">
        <f>F319+F320+F321+F322</f>
        <v>0</v>
      </c>
      <c r="G318" s="36">
        <f>G319+G320+G321+G322</f>
        <v>0</v>
      </c>
      <c r="H318" s="713">
        <f>IF(F318=0,"",(IF(G318=0,"",G318/F318*100)))</f>
      </c>
    </row>
    <row r="319" spans="1:8" ht="12.75">
      <c r="A319" s="12">
        <v>4211</v>
      </c>
      <c r="B319" s="10" t="s">
        <v>584</v>
      </c>
      <c r="C319" s="7" t="s">
        <v>387</v>
      </c>
      <c r="D319" s="37">
        <v>0</v>
      </c>
      <c r="E319" s="37">
        <v>0</v>
      </c>
      <c r="F319" s="37">
        <v>0</v>
      </c>
      <c r="G319" s="37">
        <v>0</v>
      </c>
      <c r="H319" s="713">
        <f aca="true" t="shared" si="17" ref="H319:H328">IF(F319=0,"",(IF(G319=0,"",G319/F319*100)))</f>
      </c>
    </row>
    <row r="320" spans="1:8" ht="12.75">
      <c r="A320" s="12">
        <v>4212</v>
      </c>
      <c r="B320" s="10" t="s">
        <v>1037</v>
      </c>
      <c r="C320" s="7" t="s">
        <v>388</v>
      </c>
      <c r="D320" s="37">
        <v>0</v>
      </c>
      <c r="E320" s="37">
        <v>0</v>
      </c>
      <c r="F320" s="37">
        <v>0</v>
      </c>
      <c r="G320" s="37">
        <v>0</v>
      </c>
      <c r="H320" s="713">
        <f t="shared" si="17"/>
      </c>
    </row>
    <row r="321" spans="1:8" ht="12.75">
      <c r="A321" s="12">
        <v>4213</v>
      </c>
      <c r="B321" s="10" t="s">
        <v>1038</v>
      </c>
      <c r="C321" s="7" t="s">
        <v>389</v>
      </c>
      <c r="D321" s="37">
        <v>0</v>
      </c>
      <c r="E321" s="37">
        <v>0</v>
      </c>
      <c r="F321" s="37">
        <v>0</v>
      </c>
      <c r="G321" s="37">
        <v>0</v>
      </c>
      <c r="H321" s="713">
        <f t="shared" si="17"/>
      </c>
    </row>
    <row r="322" spans="1:8" ht="12.75">
      <c r="A322" s="12">
        <v>4214</v>
      </c>
      <c r="B322" s="10" t="s">
        <v>1039</v>
      </c>
      <c r="C322" s="7" t="s">
        <v>390</v>
      </c>
      <c r="D322" s="37">
        <v>0</v>
      </c>
      <c r="E322" s="37">
        <v>0</v>
      </c>
      <c r="F322" s="37">
        <v>0</v>
      </c>
      <c r="G322" s="37">
        <v>0</v>
      </c>
      <c r="H322" s="713">
        <f t="shared" si="17"/>
      </c>
    </row>
    <row r="323" spans="1:8" ht="12.75">
      <c r="A323" s="12">
        <v>422</v>
      </c>
      <c r="B323" s="10" t="s">
        <v>585</v>
      </c>
      <c r="C323" s="7" t="s">
        <v>391</v>
      </c>
      <c r="D323" s="36">
        <f>D324+D325+D326+D327+D328+D329+D330</f>
        <v>0</v>
      </c>
      <c r="E323" s="36">
        <f>E324+E325+E326+E327+E328+E329+E330</f>
        <v>0</v>
      </c>
      <c r="F323" s="36">
        <f>F324+F325+F326+F327+F328+F329+F330</f>
        <v>0</v>
      </c>
      <c r="G323" s="36">
        <f>G324+G325+G326+G327+G328+G329+G330</f>
        <v>0</v>
      </c>
      <c r="H323" s="713">
        <f t="shared" si="17"/>
      </c>
    </row>
    <row r="324" spans="1:8" ht="12.75">
      <c r="A324" s="12">
        <v>4221</v>
      </c>
      <c r="B324" s="10" t="s">
        <v>1041</v>
      </c>
      <c r="C324" s="7" t="s">
        <v>406</v>
      </c>
      <c r="D324" s="37">
        <v>0</v>
      </c>
      <c r="E324" s="37">
        <v>0</v>
      </c>
      <c r="F324" s="37">
        <v>0</v>
      </c>
      <c r="G324" s="37">
        <v>0</v>
      </c>
      <c r="H324" s="713">
        <f t="shared" si="17"/>
      </c>
    </row>
    <row r="325" spans="1:8" ht="12.75">
      <c r="A325" s="12">
        <v>4222</v>
      </c>
      <c r="B325" s="10" t="s">
        <v>1042</v>
      </c>
      <c r="C325" s="7" t="s">
        <v>407</v>
      </c>
      <c r="D325" s="37">
        <v>0</v>
      </c>
      <c r="E325" s="37">
        <v>0</v>
      </c>
      <c r="F325" s="37">
        <v>0</v>
      </c>
      <c r="G325" s="37">
        <v>0</v>
      </c>
      <c r="H325" s="713">
        <f t="shared" si="17"/>
      </c>
    </row>
    <row r="326" spans="1:8" ht="12.75">
      <c r="A326" s="12">
        <v>4223</v>
      </c>
      <c r="B326" s="10" t="s">
        <v>2692</v>
      </c>
      <c r="C326" s="7" t="s">
        <v>408</v>
      </c>
      <c r="D326" s="37">
        <v>0</v>
      </c>
      <c r="E326" s="37">
        <v>0</v>
      </c>
      <c r="F326" s="37">
        <v>0</v>
      </c>
      <c r="G326" s="37">
        <v>0</v>
      </c>
      <c r="H326" s="713">
        <f t="shared" si="17"/>
      </c>
    </row>
    <row r="327" spans="1:8" ht="12.75">
      <c r="A327" s="12">
        <v>4224</v>
      </c>
      <c r="B327" s="10" t="s">
        <v>2693</v>
      </c>
      <c r="C327" s="7" t="s">
        <v>409</v>
      </c>
      <c r="D327" s="37">
        <v>0</v>
      </c>
      <c r="E327" s="37">
        <v>0</v>
      </c>
      <c r="F327" s="37">
        <v>0</v>
      </c>
      <c r="G327" s="37">
        <v>0</v>
      </c>
      <c r="H327" s="713">
        <f t="shared" si="17"/>
      </c>
    </row>
    <row r="328" spans="1:8" ht="12.75">
      <c r="A328" s="12">
        <v>4225</v>
      </c>
      <c r="B328" s="10" t="s">
        <v>2694</v>
      </c>
      <c r="C328" s="7" t="s">
        <v>410</v>
      </c>
      <c r="D328" s="37">
        <v>0</v>
      </c>
      <c r="E328" s="37">
        <v>0</v>
      </c>
      <c r="F328" s="37">
        <v>0</v>
      </c>
      <c r="G328" s="37">
        <v>0</v>
      </c>
      <c r="H328" s="713">
        <f t="shared" si="17"/>
      </c>
    </row>
    <row r="329" spans="1:8" ht="12.75">
      <c r="A329" s="12">
        <v>4226</v>
      </c>
      <c r="B329" s="10" t="s">
        <v>2695</v>
      </c>
      <c r="C329" s="7" t="s">
        <v>411</v>
      </c>
      <c r="D329" s="37">
        <v>0</v>
      </c>
      <c r="E329" s="37">
        <v>0</v>
      </c>
      <c r="F329" s="37">
        <v>0</v>
      </c>
      <c r="G329" s="37">
        <v>0</v>
      </c>
      <c r="H329" s="713">
        <f>IF(F329=0,"",(IF(G329=0,"",G329/F329*100)))</f>
      </c>
    </row>
    <row r="330" spans="1:8" ht="12.75">
      <c r="A330" s="12">
        <v>4227</v>
      </c>
      <c r="B330" s="10" t="s">
        <v>2696</v>
      </c>
      <c r="C330" s="7" t="s">
        <v>412</v>
      </c>
      <c r="D330" s="37">
        <v>0</v>
      </c>
      <c r="E330" s="37">
        <v>0</v>
      </c>
      <c r="F330" s="37">
        <v>0</v>
      </c>
      <c r="G330" s="37">
        <v>0</v>
      </c>
      <c r="H330" s="713">
        <f aca="true" t="shared" si="18" ref="H330:H343">IF(F330=0,"",(IF(G330=0,"",G330/F330*100)))</f>
      </c>
    </row>
    <row r="331" spans="1:8" ht="12.75">
      <c r="A331" s="12">
        <v>423</v>
      </c>
      <c r="B331" s="10" t="s">
        <v>586</v>
      </c>
      <c r="C331" s="7" t="s">
        <v>413</v>
      </c>
      <c r="D331" s="36">
        <f>D332+D333+D334+D335</f>
        <v>0</v>
      </c>
      <c r="E331" s="36">
        <f>E332+E333+E334+E335</f>
        <v>0</v>
      </c>
      <c r="F331" s="36">
        <f>F332+F333+F334+F335</f>
        <v>0</v>
      </c>
      <c r="G331" s="36">
        <f>G332+G333+G334+G335</f>
        <v>0</v>
      </c>
      <c r="H331" s="713">
        <f t="shared" si="18"/>
      </c>
    </row>
    <row r="332" spans="1:8" ht="12.75">
      <c r="A332" s="12">
        <v>4231</v>
      </c>
      <c r="B332" s="10" t="s">
        <v>2702</v>
      </c>
      <c r="C332" s="7" t="s">
        <v>414</v>
      </c>
      <c r="D332" s="37">
        <v>0</v>
      </c>
      <c r="E332" s="37">
        <v>0</v>
      </c>
      <c r="F332" s="37">
        <v>0</v>
      </c>
      <c r="G332" s="37">
        <v>0</v>
      </c>
      <c r="H332" s="713">
        <f t="shared" si="18"/>
      </c>
    </row>
    <row r="333" spans="1:8" ht="12.75">
      <c r="A333" s="12">
        <v>4232</v>
      </c>
      <c r="B333" s="10" t="s">
        <v>2703</v>
      </c>
      <c r="C333" s="7" t="s">
        <v>415</v>
      </c>
      <c r="D333" s="37">
        <v>0</v>
      </c>
      <c r="E333" s="37">
        <v>0</v>
      </c>
      <c r="F333" s="37">
        <v>0</v>
      </c>
      <c r="G333" s="37">
        <v>0</v>
      </c>
      <c r="H333" s="713">
        <f t="shared" si="18"/>
      </c>
    </row>
    <row r="334" spans="1:8" ht="12.75">
      <c r="A334" s="12">
        <v>4233</v>
      </c>
      <c r="B334" s="10" t="s">
        <v>587</v>
      </c>
      <c r="C334" s="7" t="s">
        <v>416</v>
      </c>
      <c r="D334" s="37">
        <v>0</v>
      </c>
      <c r="E334" s="37">
        <v>0</v>
      </c>
      <c r="F334" s="37">
        <v>0</v>
      </c>
      <c r="G334" s="37">
        <v>0</v>
      </c>
      <c r="H334" s="713">
        <f t="shared" si="18"/>
      </c>
    </row>
    <row r="335" spans="1:8" ht="12.75">
      <c r="A335" s="12">
        <v>4234</v>
      </c>
      <c r="B335" s="10" t="s">
        <v>2705</v>
      </c>
      <c r="C335" s="7" t="s">
        <v>417</v>
      </c>
      <c r="D335" s="37">
        <v>0</v>
      </c>
      <c r="E335" s="37">
        <v>0</v>
      </c>
      <c r="F335" s="37">
        <v>0</v>
      </c>
      <c r="G335" s="37">
        <v>0</v>
      </c>
      <c r="H335" s="713">
        <f t="shared" si="18"/>
      </c>
    </row>
    <row r="336" spans="1:8" ht="12.75">
      <c r="A336" s="12">
        <v>424</v>
      </c>
      <c r="B336" s="10" t="s">
        <v>588</v>
      </c>
      <c r="C336" s="7" t="s">
        <v>418</v>
      </c>
      <c r="D336" s="36">
        <f>D337+D338+D339+D340</f>
        <v>0</v>
      </c>
      <c r="E336" s="36">
        <f>E337+E338+E339+E340</f>
        <v>0</v>
      </c>
      <c r="F336" s="36">
        <f>F337+F338+F339+F340</f>
        <v>0</v>
      </c>
      <c r="G336" s="36">
        <f>G337+G338+G339+G340</f>
        <v>0</v>
      </c>
      <c r="H336" s="713">
        <f t="shared" si="18"/>
      </c>
    </row>
    <row r="337" spans="1:8" ht="12.75">
      <c r="A337" s="12">
        <v>4241</v>
      </c>
      <c r="B337" s="10" t="s">
        <v>2707</v>
      </c>
      <c r="C337" s="7" t="s">
        <v>419</v>
      </c>
      <c r="D337" s="37">
        <v>0</v>
      </c>
      <c r="E337" s="37">
        <v>0</v>
      </c>
      <c r="F337" s="37">
        <v>0</v>
      </c>
      <c r="G337" s="37">
        <v>0</v>
      </c>
      <c r="H337" s="713">
        <f t="shared" si="18"/>
      </c>
    </row>
    <row r="338" spans="1:8" ht="12.75">
      <c r="A338" s="12">
        <v>4242</v>
      </c>
      <c r="B338" s="10" t="s">
        <v>2708</v>
      </c>
      <c r="C338" s="7" t="s">
        <v>420</v>
      </c>
      <c r="D338" s="37">
        <v>0</v>
      </c>
      <c r="E338" s="37">
        <v>0</v>
      </c>
      <c r="F338" s="37">
        <v>0</v>
      </c>
      <c r="G338" s="37">
        <v>0</v>
      </c>
      <c r="H338" s="713">
        <f t="shared" si="18"/>
      </c>
    </row>
    <row r="339" spans="1:8" ht="12.75">
      <c r="A339" s="12">
        <v>4243</v>
      </c>
      <c r="B339" s="10" t="s">
        <v>2709</v>
      </c>
      <c r="C339" s="7" t="s">
        <v>421</v>
      </c>
      <c r="D339" s="37">
        <v>0</v>
      </c>
      <c r="E339" s="37">
        <v>0</v>
      </c>
      <c r="F339" s="37">
        <v>0</v>
      </c>
      <c r="G339" s="37">
        <v>0</v>
      </c>
      <c r="H339" s="713">
        <f t="shared" si="18"/>
      </c>
    </row>
    <row r="340" spans="1:8" ht="12.75">
      <c r="A340" s="12">
        <v>4244</v>
      </c>
      <c r="B340" s="10" t="s">
        <v>2710</v>
      </c>
      <c r="C340" s="7" t="s">
        <v>422</v>
      </c>
      <c r="D340" s="37">
        <v>0</v>
      </c>
      <c r="E340" s="37">
        <v>0</v>
      </c>
      <c r="F340" s="37">
        <v>0</v>
      </c>
      <c r="G340" s="37">
        <v>0</v>
      </c>
      <c r="H340" s="713">
        <f t="shared" si="18"/>
      </c>
    </row>
    <row r="341" spans="1:8" ht="12.75">
      <c r="A341" s="12">
        <v>425</v>
      </c>
      <c r="B341" s="10" t="s">
        <v>589</v>
      </c>
      <c r="C341" s="7" t="s">
        <v>423</v>
      </c>
      <c r="D341" s="36">
        <f>D342+D343</f>
        <v>0</v>
      </c>
      <c r="E341" s="36">
        <f>E342+E343</f>
        <v>0</v>
      </c>
      <c r="F341" s="36">
        <f>F342+F343</f>
        <v>0</v>
      </c>
      <c r="G341" s="36">
        <f>G342+G343</f>
        <v>0</v>
      </c>
      <c r="H341" s="713">
        <f t="shared" si="18"/>
      </c>
    </row>
    <row r="342" spans="1:8" ht="12.75">
      <c r="A342" s="12">
        <v>4251</v>
      </c>
      <c r="B342" s="10" t="s">
        <v>590</v>
      </c>
      <c r="C342" s="7" t="s">
        <v>424</v>
      </c>
      <c r="D342" s="37">
        <v>0</v>
      </c>
      <c r="E342" s="37">
        <v>0</v>
      </c>
      <c r="F342" s="37">
        <v>0</v>
      </c>
      <c r="G342" s="37">
        <v>0</v>
      </c>
      <c r="H342" s="713">
        <f t="shared" si="18"/>
      </c>
    </row>
    <row r="343" spans="1:8" ht="12.75">
      <c r="A343" s="12">
        <v>4252</v>
      </c>
      <c r="B343" s="10" t="s">
        <v>2713</v>
      </c>
      <c r="C343" s="7" t="s">
        <v>425</v>
      </c>
      <c r="D343" s="37">
        <v>0</v>
      </c>
      <c r="E343" s="37">
        <v>0</v>
      </c>
      <c r="F343" s="37">
        <v>0</v>
      </c>
      <c r="G343" s="37">
        <v>0</v>
      </c>
      <c r="H343" s="713">
        <f t="shared" si="18"/>
      </c>
    </row>
    <row r="344" spans="1:8" ht="12.75">
      <c r="A344" s="12">
        <v>426</v>
      </c>
      <c r="B344" s="10" t="s">
        <v>591</v>
      </c>
      <c r="C344" s="7" t="s">
        <v>426</v>
      </c>
      <c r="D344" s="36">
        <f>D345+D346+D347+D348</f>
        <v>0</v>
      </c>
      <c r="E344" s="36">
        <f>E345+E346+E347+E348</f>
        <v>0</v>
      </c>
      <c r="F344" s="36">
        <f>F345+F346+F347+F348</f>
        <v>0</v>
      </c>
      <c r="G344" s="36">
        <f>G345+G346+G347+G348</f>
        <v>0</v>
      </c>
      <c r="H344" s="713">
        <f>IF(F344=0,"",(IF(G344=0,"",G344/F344*100)))</f>
      </c>
    </row>
    <row r="345" spans="1:8" ht="12.75">
      <c r="A345" s="12">
        <v>4261</v>
      </c>
      <c r="B345" s="10" t="s">
        <v>2715</v>
      </c>
      <c r="C345" s="7" t="s">
        <v>427</v>
      </c>
      <c r="D345" s="37">
        <v>0</v>
      </c>
      <c r="E345" s="37">
        <v>0</v>
      </c>
      <c r="F345" s="37">
        <v>0</v>
      </c>
      <c r="G345" s="37">
        <v>0</v>
      </c>
      <c r="H345" s="713">
        <f aca="true" t="shared" si="19" ref="H345:H354">IF(F345=0,"",(IF(G345=0,"",G345/F345*100)))</f>
      </c>
    </row>
    <row r="346" spans="1:8" ht="12.75">
      <c r="A346" s="12">
        <v>4262</v>
      </c>
      <c r="B346" s="10" t="s">
        <v>592</v>
      </c>
      <c r="C346" s="7" t="s">
        <v>428</v>
      </c>
      <c r="D346" s="37">
        <v>0</v>
      </c>
      <c r="E346" s="37">
        <v>0</v>
      </c>
      <c r="F346" s="37">
        <v>0</v>
      </c>
      <c r="G346" s="37">
        <v>0</v>
      </c>
      <c r="H346" s="713">
        <f t="shared" si="19"/>
      </c>
    </row>
    <row r="347" spans="1:8" ht="12.75">
      <c r="A347" s="12">
        <v>4263</v>
      </c>
      <c r="B347" s="10" t="s">
        <v>2717</v>
      </c>
      <c r="C347" s="7" t="s">
        <v>429</v>
      </c>
      <c r="D347" s="37">
        <v>0</v>
      </c>
      <c r="E347" s="37">
        <v>0</v>
      </c>
      <c r="F347" s="37">
        <v>0</v>
      </c>
      <c r="G347" s="37">
        <v>0</v>
      </c>
      <c r="H347" s="713">
        <f t="shared" si="19"/>
      </c>
    </row>
    <row r="348" spans="1:8" ht="12.75">
      <c r="A348" s="12">
        <v>4264</v>
      </c>
      <c r="B348" s="10" t="s">
        <v>2718</v>
      </c>
      <c r="C348" s="7" t="s">
        <v>430</v>
      </c>
      <c r="D348" s="37">
        <v>0</v>
      </c>
      <c r="E348" s="37">
        <v>0</v>
      </c>
      <c r="F348" s="37">
        <v>0</v>
      </c>
      <c r="G348" s="37">
        <v>0</v>
      </c>
      <c r="H348" s="713">
        <f t="shared" si="19"/>
      </c>
    </row>
    <row r="349" spans="1:8" ht="12.75">
      <c r="A349" s="12">
        <v>428</v>
      </c>
      <c r="B349" s="10" t="s">
        <v>593</v>
      </c>
      <c r="C349" s="7" t="s">
        <v>431</v>
      </c>
      <c r="D349" s="36">
        <f>D350</f>
        <v>0</v>
      </c>
      <c r="E349" s="36">
        <f>E350</f>
        <v>0</v>
      </c>
      <c r="F349" s="36">
        <f>F350</f>
        <v>0</v>
      </c>
      <c r="G349" s="36">
        <f>G350</f>
        <v>0</v>
      </c>
      <c r="H349" s="713">
        <f t="shared" si="19"/>
      </c>
    </row>
    <row r="350" spans="1:8" ht="12.75">
      <c r="A350" s="12">
        <v>4281</v>
      </c>
      <c r="B350" s="10" t="s">
        <v>594</v>
      </c>
      <c r="C350" s="7" t="s">
        <v>432</v>
      </c>
      <c r="D350" s="37">
        <v>0</v>
      </c>
      <c r="E350" s="37">
        <v>0</v>
      </c>
      <c r="F350" s="37">
        <v>0</v>
      </c>
      <c r="G350" s="37">
        <v>0</v>
      </c>
      <c r="H350" s="713">
        <f t="shared" si="19"/>
      </c>
    </row>
    <row r="351" spans="1:8" s="440" customFormat="1" ht="24">
      <c r="A351" s="13">
        <v>43</v>
      </c>
      <c r="B351" s="9" t="s">
        <v>595</v>
      </c>
      <c r="C351" s="6" t="s">
        <v>596</v>
      </c>
      <c r="D351" s="35">
        <f>D352+D355</f>
        <v>0</v>
      </c>
      <c r="E351" s="35">
        <f>E352+E355</f>
        <v>0</v>
      </c>
      <c r="F351" s="35">
        <f>F352+F355</f>
        <v>0</v>
      </c>
      <c r="G351" s="35">
        <f>G352+G355</f>
        <v>0</v>
      </c>
      <c r="H351" s="713">
        <f t="shared" si="19"/>
      </c>
    </row>
    <row r="352" spans="1:8" ht="12.75">
      <c r="A352" s="12">
        <v>431</v>
      </c>
      <c r="B352" s="10" t="s">
        <v>597</v>
      </c>
      <c r="C352" s="7" t="s">
        <v>433</v>
      </c>
      <c r="D352" s="36">
        <f>D353+D354</f>
        <v>0</v>
      </c>
      <c r="E352" s="36">
        <f>E353+E354</f>
        <v>0</v>
      </c>
      <c r="F352" s="36">
        <f>F353+F354</f>
        <v>0</v>
      </c>
      <c r="G352" s="36">
        <f>G353+G354</f>
        <v>0</v>
      </c>
      <c r="H352" s="713">
        <f t="shared" si="19"/>
      </c>
    </row>
    <row r="353" spans="1:8" ht="12.75">
      <c r="A353" s="12">
        <v>4311</v>
      </c>
      <c r="B353" s="10" t="s">
        <v>2722</v>
      </c>
      <c r="C353" s="7" t="s">
        <v>434</v>
      </c>
      <c r="D353" s="37">
        <v>0</v>
      </c>
      <c r="E353" s="37">
        <v>0</v>
      </c>
      <c r="F353" s="37">
        <v>0</v>
      </c>
      <c r="G353" s="37">
        <v>0</v>
      </c>
      <c r="H353" s="713">
        <f t="shared" si="19"/>
      </c>
    </row>
    <row r="354" spans="1:8" ht="12.75">
      <c r="A354" s="12">
        <v>4312</v>
      </c>
      <c r="B354" s="10" t="s">
        <v>2723</v>
      </c>
      <c r="C354" s="7" t="s">
        <v>435</v>
      </c>
      <c r="D354" s="37">
        <v>0</v>
      </c>
      <c r="E354" s="37">
        <v>0</v>
      </c>
      <c r="F354" s="37">
        <v>0</v>
      </c>
      <c r="G354" s="37">
        <v>0</v>
      </c>
      <c r="H354" s="713">
        <f t="shared" si="19"/>
      </c>
    </row>
    <row r="355" spans="1:8" ht="24">
      <c r="A355" s="12">
        <v>438</v>
      </c>
      <c r="B355" s="8" t="s">
        <v>598</v>
      </c>
      <c r="C355" s="7" t="s">
        <v>436</v>
      </c>
      <c r="D355" s="69">
        <f>D356</f>
        <v>0</v>
      </c>
      <c r="E355" s="69">
        <f>E356</f>
        <v>0</v>
      </c>
      <c r="F355" s="69">
        <f>F356</f>
        <v>0</v>
      </c>
      <c r="G355" s="69">
        <f>G356</f>
        <v>0</v>
      </c>
      <c r="H355" s="713">
        <f>IF(F355=0,"",(IF(G355=0,"",G355/F355*100)))</f>
      </c>
    </row>
    <row r="356" spans="1:8" ht="24">
      <c r="A356" s="12">
        <v>4381</v>
      </c>
      <c r="B356" s="8" t="s">
        <v>598</v>
      </c>
      <c r="C356" s="7" t="s">
        <v>437</v>
      </c>
      <c r="D356" s="37">
        <v>0</v>
      </c>
      <c r="E356" s="37">
        <v>0</v>
      </c>
      <c r="F356" s="37">
        <v>0</v>
      </c>
      <c r="G356" s="37">
        <v>0</v>
      </c>
      <c r="H356" s="713">
        <f aca="true" t="shared" si="20" ref="H356:H419">IF(F356=0,"",(IF(G356=0,"",G356/F356*100)))</f>
      </c>
    </row>
    <row r="357" spans="1:8" ht="12.75">
      <c r="A357" s="13">
        <v>44</v>
      </c>
      <c r="B357" s="11" t="s">
        <v>599</v>
      </c>
      <c r="C357" s="6" t="s">
        <v>600</v>
      </c>
      <c r="D357" s="35">
        <f>D358</f>
        <v>0</v>
      </c>
      <c r="E357" s="35">
        <f aca="true" t="shared" si="21" ref="E357:G358">E358</f>
        <v>0</v>
      </c>
      <c r="F357" s="35">
        <f t="shared" si="21"/>
        <v>0</v>
      </c>
      <c r="G357" s="35">
        <f t="shared" si="21"/>
        <v>0</v>
      </c>
      <c r="H357" s="713">
        <f t="shared" si="20"/>
      </c>
    </row>
    <row r="358" spans="1:8" ht="12.75">
      <c r="A358" s="12">
        <v>441</v>
      </c>
      <c r="B358" s="10" t="s">
        <v>601</v>
      </c>
      <c r="C358" s="7" t="s">
        <v>438</v>
      </c>
      <c r="D358" s="36">
        <f>D359</f>
        <v>0</v>
      </c>
      <c r="E358" s="36">
        <f t="shared" si="21"/>
        <v>0</v>
      </c>
      <c r="F358" s="36">
        <f t="shared" si="21"/>
        <v>0</v>
      </c>
      <c r="G358" s="36">
        <f t="shared" si="21"/>
        <v>0</v>
      </c>
      <c r="H358" s="713">
        <f t="shared" si="20"/>
      </c>
    </row>
    <row r="359" spans="1:8" ht="12.75">
      <c r="A359" s="12">
        <v>4411</v>
      </c>
      <c r="B359" s="10" t="s">
        <v>572</v>
      </c>
      <c r="C359" s="7" t="s">
        <v>439</v>
      </c>
      <c r="D359" s="37">
        <v>0</v>
      </c>
      <c r="E359" s="37">
        <v>0</v>
      </c>
      <c r="F359" s="37">
        <v>0</v>
      </c>
      <c r="G359" s="37">
        <v>0</v>
      </c>
      <c r="H359" s="713">
        <f t="shared" si="20"/>
      </c>
    </row>
    <row r="360" spans="1:8" s="440" customFormat="1" ht="24">
      <c r="A360" s="13">
        <v>45</v>
      </c>
      <c r="B360" s="9" t="s">
        <v>602</v>
      </c>
      <c r="C360" s="6" t="s">
        <v>603</v>
      </c>
      <c r="D360" s="35">
        <f>D361+D363+D365+D367+D369</f>
        <v>0</v>
      </c>
      <c r="E360" s="35">
        <f>E361+E363+E365+E367+E369</f>
        <v>0</v>
      </c>
      <c r="F360" s="35">
        <f>F361+F363+F365+F367+F369</f>
        <v>0</v>
      </c>
      <c r="G360" s="35">
        <f>G361+G363+G365+G367+G369</f>
        <v>0</v>
      </c>
      <c r="H360" s="713">
        <f t="shared" si="20"/>
      </c>
    </row>
    <row r="361" spans="1:8" ht="12.75">
      <c r="A361" s="12">
        <v>451</v>
      </c>
      <c r="B361" s="10" t="s">
        <v>1067</v>
      </c>
      <c r="C361" s="7" t="s">
        <v>440</v>
      </c>
      <c r="D361" s="36">
        <f>D362</f>
        <v>0</v>
      </c>
      <c r="E361" s="36">
        <f>E362</f>
        <v>0</v>
      </c>
      <c r="F361" s="36">
        <f>F362</f>
        <v>0</v>
      </c>
      <c r="G361" s="36">
        <f>G362</f>
        <v>0</v>
      </c>
      <c r="H361" s="713">
        <f t="shared" si="20"/>
      </c>
    </row>
    <row r="362" spans="1:8" ht="12.75">
      <c r="A362" s="12">
        <v>4511</v>
      </c>
      <c r="B362" s="10" t="s">
        <v>1068</v>
      </c>
      <c r="C362" s="7" t="s">
        <v>2561</v>
      </c>
      <c r="D362" s="37">
        <v>0</v>
      </c>
      <c r="E362" s="37">
        <v>0</v>
      </c>
      <c r="F362" s="37">
        <v>0</v>
      </c>
      <c r="G362" s="37">
        <v>0</v>
      </c>
      <c r="H362" s="713">
        <f t="shared" si="20"/>
      </c>
    </row>
    <row r="363" spans="1:8" ht="12.75">
      <c r="A363" s="12">
        <v>452</v>
      </c>
      <c r="B363" s="10" t="s">
        <v>1069</v>
      </c>
      <c r="C363" s="7" t="s">
        <v>2562</v>
      </c>
      <c r="D363" s="36">
        <f>D364</f>
        <v>0</v>
      </c>
      <c r="E363" s="36">
        <f>E364</f>
        <v>0</v>
      </c>
      <c r="F363" s="36">
        <f>F364</f>
        <v>0</v>
      </c>
      <c r="G363" s="36">
        <f>G364</f>
        <v>0</v>
      </c>
      <c r="H363" s="713">
        <f t="shared" si="20"/>
      </c>
    </row>
    <row r="364" spans="1:8" ht="12.75">
      <c r="A364" s="12">
        <v>4521</v>
      </c>
      <c r="B364" s="10" t="s">
        <v>1070</v>
      </c>
      <c r="C364" s="7" t="s">
        <v>2563</v>
      </c>
      <c r="D364" s="37">
        <v>0</v>
      </c>
      <c r="E364" s="37">
        <v>0</v>
      </c>
      <c r="F364" s="37">
        <v>0</v>
      </c>
      <c r="G364" s="37">
        <v>0</v>
      </c>
      <c r="H364" s="713">
        <f t="shared" si="20"/>
      </c>
    </row>
    <row r="365" spans="1:8" ht="12.75">
      <c r="A365" s="12">
        <v>453</v>
      </c>
      <c r="B365" s="10" t="s">
        <v>1071</v>
      </c>
      <c r="C365" s="7" t="s">
        <v>2564</v>
      </c>
      <c r="D365" s="36">
        <f>D366</f>
        <v>0</v>
      </c>
      <c r="E365" s="36">
        <f>E366</f>
        <v>0</v>
      </c>
      <c r="F365" s="36">
        <f>F366</f>
        <v>0</v>
      </c>
      <c r="G365" s="36">
        <f>G366</f>
        <v>0</v>
      </c>
      <c r="H365" s="713">
        <f t="shared" si="20"/>
      </c>
    </row>
    <row r="366" spans="1:8" ht="12.75">
      <c r="A366" s="12">
        <v>4531</v>
      </c>
      <c r="B366" s="10" t="s">
        <v>1072</v>
      </c>
      <c r="C366" s="7" t="s">
        <v>2565</v>
      </c>
      <c r="D366" s="37">
        <v>0</v>
      </c>
      <c r="E366" s="37">
        <v>0</v>
      </c>
      <c r="F366" s="37">
        <v>0</v>
      </c>
      <c r="G366" s="37">
        <v>0</v>
      </c>
      <c r="H366" s="713">
        <f t="shared" si="20"/>
      </c>
    </row>
    <row r="367" spans="1:8" ht="12.75">
      <c r="A367" s="12">
        <v>454</v>
      </c>
      <c r="B367" s="10" t="s">
        <v>1073</v>
      </c>
      <c r="C367" s="7" t="s">
        <v>2566</v>
      </c>
      <c r="D367" s="36">
        <f>D368</f>
        <v>0</v>
      </c>
      <c r="E367" s="36">
        <f>E368</f>
        <v>0</v>
      </c>
      <c r="F367" s="36">
        <f>F368</f>
        <v>0</v>
      </c>
      <c r="G367" s="36">
        <f>G368</f>
        <v>0</v>
      </c>
      <c r="H367" s="713">
        <f t="shared" si="20"/>
      </c>
    </row>
    <row r="368" spans="1:8" ht="12.75">
      <c r="A368" s="12">
        <v>4541</v>
      </c>
      <c r="B368" s="10" t="s">
        <v>1074</v>
      </c>
      <c r="C368" s="7" t="s">
        <v>2567</v>
      </c>
      <c r="D368" s="37">
        <v>0</v>
      </c>
      <c r="E368" s="37">
        <v>0</v>
      </c>
      <c r="F368" s="37">
        <v>0</v>
      </c>
      <c r="G368" s="37">
        <v>0</v>
      </c>
      <c r="H368" s="713">
        <f t="shared" si="20"/>
      </c>
    </row>
    <row r="369" spans="1:8" ht="12.75">
      <c r="A369" s="12">
        <v>458</v>
      </c>
      <c r="B369" s="10" t="s">
        <v>1075</v>
      </c>
      <c r="C369" s="7" t="s">
        <v>456</v>
      </c>
      <c r="D369" s="36">
        <f>D370</f>
        <v>0</v>
      </c>
      <c r="E369" s="36">
        <f>E370</f>
        <v>0</v>
      </c>
      <c r="F369" s="36">
        <f>F370</f>
        <v>0</v>
      </c>
      <c r="G369" s="36">
        <f>G370</f>
        <v>0</v>
      </c>
      <c r="H369" s="713">
        <f t="shared" si="20"/>
      </c>
    </row>
    <row r="370" spans="1:8" ht="12.75">
      <c r="A370" s="12">
        <v>4581</v>
      </c>
      <c r="B370" s="10" t="s">
        <v>1076</v>
      </c>
      <c r="C370" s="7" t="s">
        <v>457</v>
      </c>
      <c r="D370" s="37">
        <v>0</v>
      </c>
      <c r="E370" s="37">
        <v>0</v>
      </c>
      <c r="F370" s="37">
        <v>0</v>
      </c>
      <c r="G370" s="37">
        <v>0</v>
      </c>
      <c r="H370" s="713">
        <f t="shared" si="20"/>
      </c>
    </row>
    <row r="371" spans="1:8" s="440" customFormat="1" ht="12.75">
      <c r="A371" s="13"/>
      <c r="B371" s="11" t="s">
        <v>1077</v>
      </c>
      <c r="C371" s="6" t="s">
        <v>1078</v>
      </c>
      <c r="D371" s="35">
        <f>IF(D250&gt;D302,D250-D302,0)</f>
        <v>0</v>
      </c>
      <c r="E371" s="35">
        <f>IF(E250&gt;E302,E250-E302,0)</f>
        <v>0</v>
      </c>
      <c r="F371" s="35">
        <f>IF(F250&gt;F302,F250-F302,0)</f>
        <v>0</v>
      </c>
      <c r="G371" s="35">
        <f>IF(G250&gt;G302,G250-G302,0)</f>
        <v>0</v>
      </c>
      <c r="H371" s="713">
        <f t="shared" si="20"/>
      </c>
    </row>
    <row r="372" spans="1:8" s="440" customFormat="1" ht="12.75">
      <c r="A372" s="13"/>
      <c r="B372" s="11" t="s">
        <v>1079</v>
      </c>
      <c r="C372" s="6" t="s">
        <v>1080</v>
      </c>
      <c r="D372" s="35">
        <f>IF(D250&lt;D302,D302-D250,0)</f>
        <v>0</v>
      </c>
      <c r="E372" s="35">
        <f>IF(E250&lt;E302,E302-E250,0)</f>
        <v>0</v>
      </c>
      <c r="F372" s="35">
        <f>IF(F250&lt;F302,F302-F250,0)</f>
        <v>0</v>
      </c>
      <c r="G372" s="35">
        <f>IF(G250&lt;G302,G302-G250,0)</f>
        <v>0</v>
      </c>
      <c r="H372" s="713">
        <f t="shared" si="20"/>
      </c>
    </row>
    <row r="373" spans="1:8" ht="12.75">
      <c r="A373" s="12">
        <v>92212</v>
      </c>
      <c r="B373" s="10" t="s">
        <v>1081</v>
      </c>
      <c r="C373" s="7" t="s">
        <v>458</v>
      </c>
      <c r="D373" s="37">
        <v>0</v>
      </c>
      <c r="E373" s="37">
        <v>0</v>
      </c>
      <c r="F373" s="37">
        <v>0</v>
      </c>
      <c r="G373" s="37">
        <v>0</v>
      </c>
      <c r="H373" s="713">
        <f t="shared" si="20"/>
      </c>
    </row>
    <row r="374" spans="1:8" ht="12.75">
      <c r="A374" s="12">
        <v>92222</v>
      </c>
      <c r="B374" s="10" t="s">
        <v>1082</v>
      </c>
      <c r="C374" s="7" t="s">
        <v>459</v>
      </c>
      <c r="D374" s="37">
        <v>0</v>
      </c>
      <c r="E374" s="37">
        <v>0</v>
      </c>
      <c r="F374" s="37">
        <v>0</v>
      </c>
      <c r="G374" s="37">
        <v>0</v>
      </c>
      <c r="H374" s="713">
        <f t="shared" si="20"/>
      </c>
    </row>
    <row r="375" spans="1:8" ht="12.75">
      <c r="A375" s="12">
        <v>97</v>
      </c>
      <c r="B375" s="10" t="s">
        <v>1083</v>
      </c>
      <c r="C375" s="7" t="s">
        <v>460</v>
      </c>
      <c r="D375" s="37">
        <v>0</v>
      </c>
      <c r="E375" s="37">
        <v>0</v>
      </c>
      <c r="F375" s="37">
        <v>0</v>
      </c>
      <c r="G375" s="37">
        <v>0</v>
      </c>
      <c r="H375" s="713">
        <f t="shared" si="20"/>
      </c>
    </row>
    <row r="376" spans="1:8" s="440" customFormat="1" ht="12.75">
      <c r="A376" s="13"/>
      <c r="B376" s="11" t="s">
        <v>1088</v>
      </c>
      <c r="C376" s="6" t="s">
        <v>1085</v>
      </c>
      <c r="D376" s="35">
        <f>D21+D250</f>
        <v>0</v>
      </c>
      <c r="E376" s="35">
        <f>E21+E250</f>
        <v>0</v>
      </c>
      <c r="F376" s="35">
        <f>F21+F250</f>
        <v>0</v>
      </c>
      <c r="G376" s="35">
        <f>G21+G250</f>
        <v>0</v>
      </c>
      <c r="H376" s="713">
        <f t="shared" si="20"/>
      </c>
    </row>
    <row r="377" spans="1:8" s="440" customFormat="1" ht="12.75">
      <c r="A377" s="13"/>
      <c r="B377" s="11" t="s">
        <v>1084</v>
      </c>
      <c r="C377" s="6" t="s">
        <v>1086</v>
      </c>
      <c r="D377" s="35">
        <f>D242+D302</f>
        <v>0</v>
      </c>
      <c r="E377" s="35">
        <f>E242+E302</f>
        <v>0</v>
      </c>
      <c r="F377" s="35">
        <f>F242+F302</f>
        <v>0</v>
      </c>
      <c r="G377" s="35">
        <f>G242+G302</f>
        <v>0</v>
      </c>
      <c r="H377" s="713">
        <f t="shared" si="20"/>
      </c>
    </row>
    <row r="378" spans="1:8" s="440" customFormat="1" ht="12.75">
      <c r="A378" s="13"/>
      <c r="B378" s="11" t="s">
        <v>1089</v>
      </c>
      <c r="C378" s="6" t="s">
        <v>1087</v>
      </c>
      <c r="D378" s="35">
        <f>IF(D376&gt;D377,D376-D377,0)</f>
        <v>0</v>
      </c>
      <c r="E378" s="35">
        <f>IF(E376&gt;E377,E376-E377,0)</f>
        <v>0</v>
      </c>
      <c r="F378" s="35">
        <f>IF(F376&gt;F377,F376-F377,0)</f>
        <v>0</v>
      </c>
      <c r="G378" s="35">
        <f>IF(G376&gt;G377,G376-G377,0)</f>
        <v>0</v>
      </c>
      <c r="H378" s="713">
        <f t="shared" si="20"/>
      </c>
    </row>
    <row r="379" spans="1:8" s="440" customFormat="1" ht="12.75">
      <c r="A379" s="13"/>
      <c r="B379" s="11" t="s">
        <v>1090</v>
      </c>
      <c r="C379" s="6" t="s">
        <v>1091</v>
      </c>
      <c r="D379" s="35">
        <f>IF(D376&lt;D377,D377-D376,0)</f>
        <v>0</v>
      </c>
      <c r="E379" s="35">
        <f>IF(E376&lt;E377,E377-E376,0)</f>
        <v>0</v>
      </c>
      <c r="F379" s="35">
        <f>IF(F376&lt;F377,F377-F376,0)</f>
        <v>0</v>
      </c>
      <c r="G379" s="35">
        <f>IF(G376&lt;G377,G377-G376,0)</f>
        <v>0</v>
      </c>
      <c r="H379" s="713">
        <f t="shared" si="20"/>
      </c>
    </row>
    <row r="380" spans="1:8" ht="24">
      <c r="A380" s="323" t="s">
        <v>1092</v>
      </c>
      <c r="B380" s="10" t="s">
        <v>1093</v>
      </c>
      <c r="C380" s="7" t="s">
        <v>461</v>
      </c>
      <c r="D380" s="36">
        <f>IF((D245+D373)&gt;(D246+D374),D245+D373-D246-D374,0)</f>
        <v>0</v>
      </c>
      <c r="E380" s="36">
        <f>IF((E245+E373)&gt;(E246+E374),E245+E373-E246-E374,0)</f>
        <v>0</v>
      </c>
      <c r="F380" s="36">
        <f>IF((F245+F373)&gt;(F246+F374),F245+F373-F246-F374,0)</f>
        <v>0</v>
      </c>
      <c r="G380" s="36">
        <f>IF((G245+G373)&gt;(G246+G374),G245+G373-G246-G374,0)</f>
        <v>0</v>
      </c>
      <c r="H380" s="713">
        <f t="shared" si="20"/>
      </c>
    </row>
    <row r="381" spans="1:8" ht="24">
      <c r="A381" s="323" t="s">
        <v>1128</v>
      </c>
      <c r="B381" s="10" t="s">
        <v>1116</v>
      </c>
      <c r="C381" s="7" t="s">
        <v>462</v>
      </c>
      <c r="D381" s="36">
        <f>IF(D245+D373&lt;(D246+D374),D246+D374-D245-D373,0)</f>
        <v>0</v>
      </c>
      <c r="E381" s="36">
        <f>IF(E245+E373&lt;(E246+E374),E246+E374-E245-E373,0)</f>
        <v>0</v>
      </c>
      <c r="F381" s="36">
        <f>IF(F245+F373&lt;(F246+F374),F246+F374-F245-F373,0)</f>
        <v>0</v>
      </c>
      <c r="G381" s="36">
        <f>IF(G245+G373&lt;(G246+G374),G246+G374-G245-G373,0)</f>
        <v>0</v>
      </c>
      <c r="H381" s="713">
        <f t="shared" si="20"/>
      </c>
    </row>
    <row r="382" spans="1:8" ht="12.75">
      <c r="A382" s="12" t="s">
        <v>1129</v>
      </c>
      <c r="B382" s="10" t="s">
        <v>1117</v>
      </c>
      <c r="C382" s="7" t="s">
        <v>463</v>
      </c>
      <c r="D382" s="36">
        <f>D247+D375</f>
        <v>0</v>
      </c>
      <c r="E382" s="36">
        <f>E247+E375</f>
        <v>0</v>
      </c>
      <c r="F382" s="36">
        <f>F247+F375</f>
        <v>0</v>
      </c>
      <c r="G382" s="36">
        <f>G247+G375</f>
        <v>0</v>
      </c>
      <c r="H382" s="713">
        <f t="shared" si="20"/>
      </c>
    </row>
    <row r="383" spans="1:8" ht="12.75" customHeight="1">
      <c r="A383" s="722" t="s">
        <v>2797</v>
      </c>
      <c r="B383" s="723"/>
      <c r="C383" s="723"/>
      <c r="D383" s="723"/>
      <c r="E383" s="723"/>
      <c r="F383" s="723"/>
      <c r="G383" s="723"/>
      <c r="H383" s="724"/>
    </row>
    <row r="384" spans="1:8" s="440" customFormat="1" ht="12.75">
      <c r="A384" s="13">
        <v>8</v>
      </c>
      <c r="B384" s="11" t="s">
        <v>2799</v>
      </c>
      <c r="C384" s="6" t="s">
        <v>2798</v>
      </c>
      <c r="D384" s="35">
        <f>D385+D403+D416+D427</f>
        <v>0</v>
      </c>
      <c r="E384" s="35">
        <f>E385+E403+E416+E427</f>
        <v>0</v>
      </c>
      <c r="F384" s="35">
        <f>F385+F403+F416+F427</f>
        <v>0</v>
      </c>
      <c r="G384" s="35">
        <f>G385+G403+G416+G427</f>
        <v>0</v>
      </c>
      <c r="H384" s="713">
        <f t="shared" si="20"/>
      </c>
    </row>
    <row r="385" spans="1:8" s="440" customFormat="1" ht="24">
      <c r="A385" s="13">
        <v>81</v>
      </c>
      <c r="B385" s="9" t="s">
        <v>2801</v>
      </c>
      <c r="C385" s="6" t="s">
        <v>2800</v>
      </c>
      <c r="D385" s="35">
        <f>D386+D390+D393+D395+D397+D400</f>
        <v>0</v>
      </c>
      <c r="E385" s="35">
        <f>E386+E390+E393+E395+E397+E400</f>
        <v>0</v>
      </c>
      <c r="F385" s="35">
        <f>F386+F390+F393+F395+F397+F400</f>
        <v>0</v>
      </c>
      <c r="G385" s="35">
        <f>G386+G390+G393+G395+G397+G400</f>
        <v>0</v>
      </c>
      <c r="H385" s="713">
        <f t="shared" si="20"/>
      </c>
    </row>
    <row r="386" spans="1:8" ht="29.25" customHeight="1">
      <c r="A386" s="12">
        <v>811</v>
      </c>
      <c r="B386" s="8" t="s">
        <v>2802</v>
      </c>
      <c r="C386" s="7" t="s">
        <v>464</v>
      </c>
      <c r="D386" s="36">
        <f>D387+D388+D389</f>
        <v>0</v>
      </c>
      <c r="E386" s="36">
        <f>E387+E388+E389</f>
        <v>0</v>
      </c>
      <c r="F386" s="36">
        <f>F387+F388+F389</f>
        <v>0</v>
      </c>
      <c r="G386" s="36">
        <f>G387+G388+G389</f>
        <v>0</v>
      </c>
      <c r="H386" s="713">
        <f t="shared" si="20"/>
      </c>
    </row>
    <row r="387" spans="1:8" ht="12.75">
      <c r="A387" s="12">
        <v>8111</v>
      </c>
      <c r="B387" s="10" t="s">
        <v>2803</v>
      </c>
      <c r="C387" s="7" t="s">
        <v>465</v>
      </c>
      <c r="D387" s="37">
        <v>0</v>
      </c>
      <c r="E387" s="37">
        <v>0</v>
      </c>
      <c r="F387" s="37">
        <v>0</v>
      </c>
      <c r="G387" s="37">
        <v>0</v>
      </c>
      <c r="H387" s="713">
        <f t="shared" si="20"/>
      </c>
    </row>
    <row r="388" spans="1:8" ht="12.75">
      <c r="A388" s="12">
        <v>8112</v>
      </c>
      <c r="B388" s="10" t="s">
        <v>2804</v>
      </c>
      <c r="C388" s="7" t="s">
        <v>466</v>
      </c>
      <c r="D388" s="37">
        <v>0</v>
      </c>
      <c r="E388" s="37">
        <v>0</v>
      </c>
      <c r="F388" s="37">
        <v>0</v>
      </c>
      <c r="G388" s="37">
        <v>0</v>
      </c>
      <c r="H388" s="713">
        <f t="shared" si="20"/>
      </c>
    </row>
    <row r="389" spans="1:8" ht="12.75">
      <c r="A389" s="12">
        <v>8113</v>
      </c>
      <c r="B389" s="10" t="s">
        <v>2805</v>
      </c>
      <c r="C389" s="7" t="s">
        <v>467</v>
      </c>
      <c r="D389" s="37">
        <v>0</v>
      </c>
      <c r="E389" s="37">
        <v>0</v>
      </c>
      <c r="F389" s="37">
        <v>0</v>
      </c>
      <c r="G389" s="37">
        <v>0</v>
      </c>
      <c r="H389" s="713">
        <f t="shared" si="20"/>
      </c>
    </row>
    <row r="390" spans="1:8" ht="24">
      <c r="A390" s="12">
        <v>812</v>
      </c>
      <c r="B390" s="8" t="s">
        <v>2806</v>
      </c>
      <c r="C390" s="7" t="s">
        <v>468</v>
      </c>
      <c r="D390" s="36">
        <f>D391+D392</f>
        <v>0</v>
      </c>
      <c r="E390" s="36">
        <f>E391+E392</f>
        <v>0</v>
      </c>
      <c r="F390" s="36">
        <f>F391+F392</f>
        <v>0</v>
      </c>
      <c r="G390" s="36">
        <f>G391+G392</f>
        <v>0</v>
      </c>
      <c r="H390" s="713">
        <f t="shared" si="20"/>
      </c>
    </row>
    <row r="391" spans="1:8" ht="24">
      <c r="A391" s="12">
        <v>8121</v>
      </c>
      <c r="B391" s="8" t="s">
        <v>2807</v>
      </c>
      <c r="C391" s="7" t="s">
        <v>469</v>
      </c>
      <c r="D391" s="37">
        <v>0</v>
      </c>
      <c r="E391" s="37">
        <v>0</v>
      </c>
      <c r="F391" s="37">
        <v>0</v>
      </c>
      <c r="G391" s="37">
        <v>0</v>
      </c>
      <c r="H391" s="713">
        <f t="shared" si="20"/>
      </c>
    </row>
    <row r="392" spans="1:8" ht="24">
      <c r="A392" s="12">
        <v>8122</v>
      </c>
      <c r="B392" s="8" t="s">
        <v>2808</v>
      </c>
      <c r="C392" s="7" t="s">
        <v>470</v>
      </c>
      <c r="D392" s="37">
        <v>0</v>
      </c>
      <c r="E392" s="37">
        <v>0</v>
      </c>
      <c r="F392" s="37">
        <v>0</v>
      </c>
      <c r="G392" s="37">
        <v>0</v>
      </c>
      <c r="H392" s="713">
        <f t="shared" si="20"/>
      </c>
    </row>
    <row r="393" spans="1:8" ht="24">
      <c r="A393" s="12">
        <v>813</v>
      </c>
      <c r="B393" s="8" t="s">
        <v>1156</v>
      </c>
      <c r="C393" s="7" t="s">
        <v>471</v>
      </c>
      <c r="D393" s="36">
        <f>D394</f>
        <v>0</v>
      </c>
      <c r="E393" s="36">
        <f>E394</f>
        <v>0</v>
      </c>
      <c r="F393" s="36">
        <f>F394</f>
        <v>0</v>
      </c>
      <c r="G393" s="36">
        <f>G394</f>
        <v>0</v>
      </c>
      <c r="H393" s="713">
        <f t="shared" si="20"/>
      </c>
    </row>
    <row r="394" spans="1:8" ht="24">
      <c r="A394" s="12">
        <v>8131</v>
      </c>
      <c r="B394" s="8" t="s">
        <v>1157</v>
      </c>
      <c r="C394" s="7" t="s">
        <v>472</v>
      </c>
      <c r="D394" s="37">
        <v>0</v>
      </c>
      <c r="E394" s="37">
        <v>0</v>
      </c>
      <c r="F394" s="37">
        <v>0</v>
      </c>
      <c r="G394" s="37">
        <v>0</v>
      </c>
      <c r="H394" s="713">
        <f t="shared" si="20"/>
      </c>
    </row>
    <row r="395" spans="1:8" ht="24">
      <c r="A395" s="12">
        <v>814</v>
      </c>
      <c r="B395" s="8" t="s">
        <v>1158</v>
      </c>
      <c r="C395" s="7" t="s">
        <v>473</v>
      </c>
      <c r="D395" s="36">
        <f>D396</f>
        <v>0</v>
      </c>
      <c r="E395" s="36">
        <f>E396</f>
        <v>0</v>
      </c>
      <c r="F395" s="36">
        <f>F396</f>
        <v>0</v>
      </c>
      <c r="G395" s="36">
        <f>G396</f>
        <v>0</v>
      </c>
      <c r="H395" s="713">
        <f t="shared" si="20"/>
      </c>
    </row>
    <row r="396" spans="1:8" ht="12.75">
      <c r="A396" s="12">
        <v>8141</v>
      </c>
      <c r="B396" s="10" t="s">
        <v>1159</v>
      </c>
      <c r="C396" s="7" t="s">
        <v>474</v>
      </c>
      <c r="D396" s="37">
        <v>0</v>
      </c>
      <c r="E396" s="37">
        <v>0</v>
      </c>
      <c r="F396" s="37">
        <v>0</v>
      </c>
      <c r="G396" s="37">
        <v>0</v>
      </c>
      <c r="H396" s="713">
        <f t="shared" si="20"/>
      </c>
    </row>
    <row r="397" spans="1:8" ht="24">
      <c r="A397" s="12">
        <v>815</v>
      </c>
      <c r="B397" s="8" t="s">
        <v>1160</v>
      </c>
      <c r="C397" s="7" t="s">
        <v>475</v>
      </c>
      <c r="D397" s="36">
        <f>D398+D399</f>
        <v>0</v>
      </c>
      <c r="E397" s="36">
        <f>E398+E399</f>
        <v>0</v>
      </c>
      <c r="F397" s="36">
        <f>F398+F399</f>
        <v>0</v>
      </c>
      <c r="G397" s="36">
        <f>G398+G399</f>
        <v>0</v>
      </c>
      <c r="H397" s="713">
        <f t="shared" si="20"/>
      </c>
    </row>
    <row r="398" spans="1:8" ht="24">
      <c r="A398" s="12">
        <v>8151</v>
      </c>
      <c r="B398" s="8" t="s">
        <v>1161</v>
      </c>
      <c r="C398" s="7" t="s">
        <v>476</v>
      </c>
      <c r="D398" s="37">
        <v>0</v>
      </c>
      <c r="E398" s="37">
        <v>0</v>
      </c>
      <c r="F398" s="37">
        <v>0</v>
      </c>
      <c r="G398" s="37">
        <v>0</v>
      </c>
      <c r="H398" s="713">
        <f t="shared" si="20"/>
      </c>
    </row>
    <row r="399" spans="1:8" ht="12.75">
      <c r="A399" s="12">
        <v>8152</v>
      </c>
      <c r="B399" s="10" t="s">
        <v>1162</v>
      </c>
      <c r="C399" s="7" t="s">
        <v>2569</v>
      </c>
      <c r="D399" s="37">
        <v>0</v>
      </c>
      <c r="E399" s="37">
        <v>0</v>
      </c>
      <c r="F399" s="37">
        <v>0</v>
      </c>
      <c r="G399" s="37">
        <v>0</v>
      </c>
      <c r="H399" s="713">
        <f t="shared" si="20"/>
      </c>
    </row>
    <row r="400" spans="1:8" ht="24">
      <c r="A400" s="12">
        <v>816</v>
      </c>
      <c r="B400" s="8" t="s">
        <v>1163</v>
      </c>
      <c r="C400" s="7" t="s">
        <v>2570</v>
      </c>
      <c r="D400" s="36">
        <f>D401+D402</f>
        <v>0</v>
      </c>
      <c r="E400" s="36">
        <f>E401+E402</f>
        <v>0</v>
      </c>
      <c r="F400" s="36">
        <f>F401+F402</f>
        <v>0</v>
      </c>
      <c r="G400" s="36">
        <f>G401+G402</f>
        <v>0</v>
      </c>
      <c r="H400" s="713">
        <f t="shared" si="20"/>
      </c>
    </row>
    <row r="401" spans="1:8" ht="24">
      <c r="A401" s="12">
        <v>8161</v>
      </c>
      <c r="B401" s="8" t="s">
        <v>1164</v>
      </c>
      <c r="C401" s="7" t="s">
        <v>2571</v>
      </c>
      <c r="D401" s="37">
        <v>0</v>
      </c>
      <c r="E401" s="37">
        <v>0</v>
      </c>
      <c r="F401" s="37">
        <v>0</v>
      </c>
      <c r="G401" s="37">
        <v>0</v>
      </c>
      <c r="H401" s="713">
        <f t="shared" si="20"/>
      </c>
    </row>
    <row r="402" spans="1:8" ht="24">
      <c r="A402" s="12">
        <v>8162</v>
      </c>
      <c r="B402" s="8" t="s">
        <v>1165</v>
      </c>
      <c r="C402" s="7" t="s">
        <v>2572</v>
      </c>
      <c r="D402" s="37">
        <v>0</v>
      </c>
      <c r="E402" s="37">
        <v>0</v>
      </c>
      <c r="F402" s="37">
        <v>0</v>
      </c>
      <c r="G402" s="37">
        <v>0</v>
      </c>
      <c r="H402" s="713">
        <f t="shared" si="20"/>
      </c>
    </row>
    <row r="403" spans="1:8" ht="12.75">
      <c r="A403" s="13">
        <v>82</v>
      </c>
      <c r="B403" s="11" t="s">
        <v>2022</v>
      </c>
      <c r="C403" s="6" t="s">
        <v>1166</v>
      </c>
      <c r="D403" s="35">
        <f>D404+D407+D410+D413</f>
        <v>0</v>
      </c>
      <c r="E403" s="35">
        <f>E404+E407+E410+E413</f>
        <v>0</v>
      </c>
      <c r="F403" s="35">
        <f>F404+F407+F410+F413</f>
        <v>0</v>
      </c>
      <c r="G403" s="35">
        <f>G404+G407+G410+G413</f>
        <v>0</v>
      </c>
      <c r="H403" s="713">
        <f t="shared" si="20"/>
      </c>
    </row>
    <row r="404" spans="1:8" ht="12.75">
      <c r="A404" s="12">
        <v>821</v>
      </c>
      <c r="B404" s="10" t="s">
        <v>2023</v>
      </c>
      <c r="C404" s="7" t="s">
        <v>2573</v>
      </c>
      <c r="D404" s="36">
        <f>D405+D406</f>
        <v>0</v>
      </c>
      <c r="E404" s="36">
        <f>E405+E406</f>
        <v>0</v>
      </c>
      <c r="F404" s="36">
        <f>F405+F406</f>
        <v>0</v>
      </c>
      <c r="G404" s="36">
        <f>G405+G406</f>
        <v>0</v>
      </c>
      <c r="H404" s="713">
        <f t="shared" si="20"/>
      </c>
    </row>
    <row r="405" spans="1:8" ht="12.75">
      <c r="A405" s="12">
        <v>8211</v>
      </c>
      <c r="B405" s="10" t="s">
        <v>2024</v>
      </c>
      <c r="C405" s="7" t="s">
        <v>2574</v>
      </c>
      <c r="D405" s="37">
        <v>0</v>
      </c>
      <c r="E405" s="37">
        <v>0</v>
      </c>
      <c r="F405" s="37">
        <v>0</v>
      </c>
      <c r="G405" s="37">
        <v>0</v>
      </c>
      <c r="H405" s="713">
        <f t="shared" si="20"/>
      </c>
    </row>
    <row r="406" spans="1:8" ht="12.75">
      <c r="A406" s="12">
        <v>8212</v>
      </c>
      <c r="B406" s="10" t="s">
        <v>2025</v>
      </c>
      <c r="C406" s="7" t="s">
        <v>2575</v>
      </c>
      <c r="D406" s="37">
        <v>0</v>
      </c>
      <c r="E406" s="37">
        <v>0</v>
      </c>
      <c r="F406" s="37">
        <v>0</v>
      </c>
      <c r="G406" s="37">
        <v>0</v>
      </c>
      <c r="H406" s="713">
        <f t="shared" si="20"/>
      </c>
    </row>
    <row r="407" spans="1:8" ht="12.75">
      <c r="A407" s="12">
        <v>822</v>
      </c>
      <c r="B407" s="10" t="s">
        <v>1043</v>
      </c>
      <c r="C407" s="7" t="s">
        <v>2576</v>
      </c>
      <c r="D407" s="36">
        <f>D408+D409</f>
        <v>0</v>
      </c>
      <c r="E407" s="36">
        <f>E408+E409</f>
        <v>0</v>
      </c>
      <c r="F407" s="36">
        <f>F408+F409</f>
        <v>0</v>
      </c>
      <c r="G407" s="36">
        <f>G408+G409</f>
        <v>0</v>
      </c>
      <c r="H407" s="713">
        <f t="shared" si="20"/>
      </c>
    </row>
    <row r="408" spans="1:8" ht="12.75">
      <c r="A408" s="12">
        <v>8221</v>
      </c>
      <c r="B408" s="10" t="s">
        <v>1044</v>
      </c>
      <c r="C408" s="7" t="s">
        <v>2577</v>
      </c>
      <c r="D408" s="37">
        <v>0</v>
      </c>
      <c r="E408" s="37">
        <v>0</v>
      </c>
      <c r="F408" s="37">
        <v>0</v>
      </c>
      <c r="G408" s="37">
        <v>0</v>
      </c>
      <c r="H408" s="713">
        <f t="shared" si="20"/>
      </c>
    </row>
    <row r="409" spans="1:8" ht="12.75">
      <c r="A409" s="12">
        <v>8222</v>
      </c>
      <c r="B409" s="10" t="s">
        <v>1045</v>
      </c>
      <c r="C409" s="7" t="s">
        <v>2578</v>
      </c>
      <c r="D409" s="37">
        <v>0</v>
      </c>
      <c r="E409" s="37">
        <v>0</v>
      </c>
      <c r="F409" s="37">
        <v>0</v>
      </c>
      <c r="G409" s="37">
        <v>0</v>
      </c>
      <c r="H409" s="713">
        <f t="shared" si="20"/>
      </c>
    </row>
    <row r="410" spans="1:8" ht="12.75">
      <c r="A410" s="12">
        <v>823</v>
      </c>
      <c r="B410" s="10" t="s">
        <v>1046</v>
      </c>
      <c r="C410" s="7" t="s">
        <v>2579</v>
      </c>
      <c r="D410" s="36">
        <f>D411+D412</f>
        <v>0</v>
      </c>
      <c r="E410" s="36">
        <f>E411+E412</f>
        <v>0</v>
      </c>
      <c r="F410" s="36">
        <f>F411+F412</f>
        <v>0</v>
      </c>
      <c r="G410" s="36">
        <f>G411+G412</f>
        <v>0</v>
      </c>
      <c r="H410" s="713">
        <f t="shared" si="20"/>
      </c>
    </row>
    <row r="411" spans="1:8" ht="12.75">
      <c r="A411" s="12">
        <v>8231</v>
      </c>
      <c r="B411" s="10" t="s">
        <v>1047</v>
      </c>
      <c r="C411" s="7" t="s">
        <v>2580</v>
      </c>
      <c r="D411" s="37">
        <v>0</v>
      </c>
      <c r="E411" s="37">
        <v>0</v>
      </c>
      <c r="F411" s="37">
        <v>0</v>
      </c>
      <c r="G411" s="37">
        <v>0</v>
      </c>
      <c r="H411" s="713">
        <f t="shared" si="20"/>
      </c>
    </row>
    <row r="412" spans="1:8" ht="12.75">
      <c r="A412" s="12">
        <v>8232</v>
      </c>
      <c r="B412" s="10" t="s">
        <v>1048</v>
      </c>
      <c r="C412" s="7" t="s">
        <v>2581</v>
      </c>
      <c r="D412" s="37">
        <v>0</v>
      </c>
      <c r="E412" s="37">
        <v>0</v>
      </c>
      <c r="F412" s="37">
        <v>0</v>
      </c>
      <c r="G412" s="37">
        <v>0</v>
      </c>
      <c r="H412" s="713">
        <f t="shared" si="20"/>
      </c>
    </row>
    <row r="413" spans="1:8" ht="12.75">
      <c r="A413" s="12">
        <v>824</v>
      </c>
      <c r="B413" s="10" t="s">
        <v>1049</v>
      </c>
      <c r="C413" s="7" t="s">
        <v>2582</v>
      </c>
      <c r="D413" s="36">
        <f>D414+D415</f>
        <v>0</v>
      </c>
      <c r="E413" s="36">
        <f>E414+E415</f>
        <v>0</v>
      </c>
      <c r="F413" s="36">
        <f>F414+F415</f>
        <v>0</v>
      </c>
      <c r="G413" s="36">
        <f>G414+G415</f>
        <v>0</v>
      </c>
      <c r="H413" s="713">
        <f t="shared" si="20"/>
      </c>
    </row>
    <row r="414" spans="1:8" ht="12.75">
      <c r="A414" s="12">
        <v>8241</v>
      </c>
      <c r="B414" s="10" t="s">
        <v>1050</v>
      </c>
      <c r="C414" s="7" t="s">
        <v>2583</v>
      </c>
      <c r="D414" s="37">
        <v>0</v>
      </c>
      <c r="E414" s="37">
        <v>0</v>
      </c>
      <c r="F414" s="37">
        <v>0</v>
      </c>
      <c r="G414" s="37">
        <v>0</v>
      </c>
      <c r="H414" s="713">
        <f t="shared" si="20"/>
      </c>
    </row>
    <row r="415" spans="1:8" ht="12.75">
      <c r="A415" s="12">
        <v>8242</v>
      </c>
      <c r="B415" s="10" t="s">
        <v>1051</v>
      </c>
      <c r="C415" s="7" t="s">
        <v>2584</v>
      </c>
      <c r="D415" s="37">
        <v>0</v>
      </c>
      <c r="E415" s="37">
        <v>0</v>
      </c>
      <c r="F415" s="37">
        <v>0</v>
      </c>
      <c r="G415" s="37">
        <v>0</v>
      </c>
      <c r="H415" s="713">
        <f t="shared" si="20"/>
      </c>
    </row>
    <row r="416" spans="1:8" ht="12.75">
      <c r="A416" s="13">
        <v>83</v>
      </c>
      <c r="B416" s="11" t="s">
        <v>2668</v>
      </c>
      <c r="C416" s="6" t="s">
        <v>2667</v>
      </c>
      <c r="D416" s="35">
        <f>D417+D419+D421+D424</f>
        <v>0</v>
      </c>
      <c r="E416" s="35">
        <f>E417+E419+E421+E424</f>
        <v>0</v>
      </c>
      <c r="F416" s="35">
        <f>F417+F419+F421+F424</f>
        <v>0</v>
      </c>
      <c r="G416" s="35">
        <f>G417+G419+G421+G424</f>
        <v>0</v>
      </c>
      <c r="H416" s="713">
        <f t="shared" si="20"/>
      </c>
    </row>
    <row r="417" spans="1:8" ht="24">
      <c r="A417" s="12">
        <v>831</v>
      </c>
      <c r="B417" s="8" t="s">
        <v>2683</v>
      </c>
      <c r="C417" s="7" t="s">
        <v>2585</v>
      </c>
      <c r="D417" s="36">
        <f>D418</f>
        <v>0</v>
      </c>
      <c r="E417" s="36">
        <f>E418</f>
        <v>0</v>
      </c>
      <c r="F417" s="36">
        <f>F418</f>
        <v>0</v>
      </c>
      <c r="G417" s="36">
        <f>G418</f>
        <v>0</v>
      </c>
      <c r="H417" s="713">
        <f t="shared" si="20"/>
      </c>
    </row>
    <row r="418" spans="1:8" ht="24">
      <c r="A418" s="12">
        <v>8311</v>
      </c>
      <c r="B418" s="8" t="s">
        <v>2684</v>
      </c>
      <c r="C418" s="7" t="s">
        <v>2586</v>
      </c>
      <c r="D418" s="37">
        <v>0</v>
      </c>
      <c r="E418" s="37">
        <v>0</v>
      </c>
      <c r="F418" s="37">
        <v>0</v>
      </c>
      <c r="G418" s="37">
        <v>0</v>
      </c>
      <c r="H418" s="713">
        <f t="shared" si="20"/>
      </c>
    </row>
    <row r="419" spans="1:8" ht="24">
      <c r="A419" s="12">
        <v>832</v>
      </c>
      <c r="B419" s="8" t="s">
        <v>2685</v>
      </c>
      <c r="C419" s="7" t="s">
        <v>2587</v>
      </c>
      <c r="D419" s="36">
        <f>D420</f>
        <v>0</v>
      </c>
      <c r="E419" s="36">
        <f>E420</f>
        <v>0</v>
      </c>
      <c r="F419" s="36">
        <f>F420</f>
        <v>0</v>
      </c>
      <c r="G419" s="36">
        <f>G420</f>
        <v>0</v>
      </c>
      <c r="H419" s="713">
        <f t="shared" si="20"/>
      </c>
    </row>
    <row r="420" spans="1:8" ht="12.75">
      <c r="A420" s="12">
        <v>8321</v>
      </c>
      <c r="B420" s="10" t="s">
        <v>2686</v>
      </c>
      <c r="C420" s="7" t="s">
        <v>2588</v>
      </c>
      <c r="D420" s="37">
        <v>0</v>
      </c>
      <c r="E420" s="37">
        <v>0</v>
      </c>
      <c r="F420" s="37">
        <v>0</v>
      </c>
      <c r="G420" s="37">
        <v>0</v>
      </c>
      <c r="H420" s="713">
        <f aca="true" t="shared" si="22" ref="H420:H483">IF(F420=0,"",(IF(G420=0,"",G420/F420*100)))</f>
      </c>
    </row>
    <row r="421" spans="1:8" ht="24">
      <c r="A421" s="12">
        <v>833</v>
      </c>
      <c r="B421" s="8" t="s">
        <v>2687</v>
      </c>
      <c r="C421" s="7" t="s">
        <v>2589</v>
      </c>
      <c r="D421" s="36">
        <f>D422+D423</f>
        <v>0</v>
      </c>
      <c r="E421" s="36">
        <f>E422+E423</f>
        <v>0</v>
      </c>
      <c r="F421" s="36">
        <f>F422+F423</f>
        <v>0</v>
      </c>
      <c r="G421" s="36">
        <f>G422+G423</f>
        <v>0</v>
      </c>
      <c r="H421" s="713">
        <f t="shared" si="22"/>
      </c>
    </row>
    <row r="422" spans="1:8" ht="24">
      <c r="A422" s="12">
        <v>8331</v>
      </c>
      <c r="B422" s="8" t="s">
        <v>2688</v>
      </c>
      <c r="C422" s="7" t="s">
        <v>2590</v>
      </c>
      <c r="D422" s="37">
        <v>0</v>
      </c>
      <c r="E422" s="37">
        <v>0</v>
      </c>
      <c r="F422" s="37">
        <v>0</v>
      </c>
      <c r="G422" s="37">
        <v>0</v>
      </c>
      <c r="H422" s="713">
        <f t="shared" si="22"/>
      </c>
    </row>
    <row r="423" spans="1:8" ht="12.75">
      <c r="A423" s="12">
        <v>8332</v>
      </c>
      <c r="B423" s="10" t="s">
        <v>2689</v>
      </c>
      <c r="C423" s="7" t="s">
        <v>2591</v>
      </c>
      <c r="D423" s="37">
        <v>0</v>
      </c>
      <c r="E423" s="37">
        <v>0</v>
      </c>
      <c r="F423" s="37">
        <v>0</v>
      </c>
      <c r="G423" s="37">
        <v>0</v>
      </c>
      <c r="H423" s="713">
        <f t="shared" si="22"/>
      </c>
    </row>
    <row r="424" spans="1:8" ht="24">
      <c r="A424" s="12">
        <v>834</v>
      </c>
      <c r="B424" s="8" t="s">
        <v>1541</v>
      </c>
      <c r="C424" s="7" t="s">
        <v>2592</v>
      </c>
      <c r="D424" s="36">
        <f>D425+D426</f>
        <v>0</v>
      </c>
      <c r="E424" s="36">
        <f>E425+E426</f>
        <v>0</v>
      </c>
      <c r="F424" s="36">
        <f>F425+F426</f>
        <v>0</v>
      </c>
      <c r="G424" s="36">
        <f>G425+G426</f>
        <v>0</v>
      </c>
      <c r="H424" s="713">
        <f t="shared" si="22"/>
      </c>
    </row>
    <row r="425" spans="1:8" ht="12.75">
      <c r="A425" s="12">
        <v>8341</v>
      </c>
      <c r="B425" s="10" t="s">
        <v>1542</v>
      </c>
      <c r="C425" s="7" t="s">
        <v>2593</v>
      </c>
      <c r="D425" s="37">
        <v>0</v>
      </c>
      <c r="E425" s="37">
        <v>0</v>
      </c>
      <c r="F425" s="37">
        <v>0</v>
      </c>
      <c r="G425" s="37">
        <v>0</v>
      </c>
      <c r="H425" s="713">
        <f t="shared" si="22"/>
      </c>
    </row>
    <row r="426" spans="1:8" ht="12.75">
      <c r="A426" s="12">
        <v>8342</v>
      </c>
      <c r="B426" s="10" t="s">
        <v>1543</v>
      </c>
      <c r="C426" s="7" t="s">
        <v>2594</v>
      </c>
      <c r="D426" s="37">
        <v>0</v>
      </c>
      <c r="E426" s="37">
        <v>0</v>
      </c>
      <c r="F426" s="37">
        <v>0</v>
      </c>
      <c r="G426" s="37">
        <v>0</v>
      </c>
      <c r="H426" s="713">
        <f t="shared" si="22"/>
      </c>
    </row>
    <row r="427" spans="1:8" ht="12.75">
      <c r="A427" s="13">
        <v>84</v>
      </c>
      <c r="B427" s="11" t="s">
        <v>1545</v>
      </c>
      <c r="C427" s="6" t="s">
        <v>1544</v>
      </c>
      <c r="D427" s="35">
        <f>D428+D432+D434+D436+D439</f>
        <v>0</v>
      </c>
      <c r="E427" s="35">
        <f>E428+E432+E434+E436+E439</f>
        <v>0</v>
      </c>
      <c r="F427" s="35">
        <f>F428+F432+F434+F436+F439</f>
        <v>0</v>
      </c>
      <c r="G427" s="35">
        <f>G428+G432+G434+G436+G439</f>
        <v>0</v>
      </c>
      <c r="H427" s="713">
        <f t="shared" si="22"/>
      </c>
    </row>
    <row r="428" spans="1:8" ht="24">
      <c r="A428" s="12">
        <v>841</v>
      </c>
      <c r="B428" s="8" t="s">
        <v>1546</v>
      </c>
      <c r="C428" s="7" t="s">
        <v>2595</v>
      </c>
      <c r="D428" s="36">
        <f>D429+D430+D431</f>
        <v>0</v>
      </c>
      <c r="E428" s="36">
        <f>E429+E430+E431</f>
        <v>0</v>
      </c>
      <c r="F428" s="36">
        <f>F429+F430+F431</f>
        <v>0</v>
      </c>
      <c r="G428" s="36">
        <f>G429+G430+G431</f>
        <v>0</v>
      </c>
      <c r="H428" s="713">
        <f t="shared" si="22"/>
      </c>
    </row>
    <row r="429" spans="1:8" ht="12.75">
      <c r="A429" s="12">
        <v>8411</v>
      </c>
      <c r="B429" s="10" t="s">
        <v>1547</v>
      </c>
      <c r="C429" s="7" t="s">
        <v>2596</v>
      </c>
      <c r="D429" s="37">
        <v>0</v>
      </c>
      <c r="E429" s="37">
        <v>0</v>
      </c>
      <c r="F429" s="37">
        <v>0</v>
      </c>
      <c r="G429" s="37">
        <v>0</v>
      </c>
      <c r="H429" s="713">
        <f t="shared" si="22"/>
      </c>
    </row>
    <row r="430" spans="1:8" ht="12.75">
      <c r="A430" s="12">
        <v>8412</v>
      </c>
      <c r="B430" s="10" t="s">
        <v>1548</v>
      </c>
      <c r="C430" s="7" t="s">
        <v>2597</v>
      </c>
      <c r="D430" s="37">
        <v>0</v>
      </c>
      <c r="E430" s="37">
        <v>0</v>
      </c>
      <c r="F430" s="37">
        <v>0</v>
      </c>
      <c r="G430" s="37">
        <v>0</v>
      </c>
      <c r="H430" s="713">
        <f t="shared" si="22"/>
      </c>
    </row>
    <row r="431" spans="1:8" ht="12.75">
      <c r="A431" s="12">
        <v>8413</v>
      </c>
      <c r="B431" s="10" t="s">
        <v>1549</v>
      </c>
      <c r="C431" s="7" t="s">
        <v>2598</v>
      </c>
      <c r="D431" s="37">
        <v>0</v>
      </c>
      <c r="E431" s="37">
        <v>0</v>
      </c>
      <c r="F431" s="37">
        <v>0</v>
      </c>
      <c r="G431" s="37">
        <v>0</v>
      </c>
      <c r="H431" s="713">
        <f t="shared" si="22"/>
      </c>
    </row>
    <row r="432" spans="1:8" ht="24">
      <c r="A432" s="12">
        <v>842</v>
      </c>
      <c r="B432" s="8" t="s">
        <v>1550</v>
      </c>
      <c r="C432" s="7" t="s">
        <v>2599</v>
      </c>
      <c r="D432" s="36">
        <f>D433</f>
        <v>0</v>
      </c>
      <c r="E432" s="36">
        <f>E433</f>
        <v>0</v>
      </c>
      <c r="F432" s="36">
        <f>F433</f>
        <v>0</v>
      </c>
      <c r="G432" s="36">
        <f>G433</f>
        <v>0</v>
      </c>
      <c r="H432" s="713">
        <f t="shared" si="22"/>
      </c>
    </row>
    <row r="433" spans="1:8" ht="12.75">
      <c r="A433" s="12">
        <v>8421</v>
      </c>
      <c r="B433" s="10" t="s">
        <v>1551</v>
      </c>
      <c r="C433" s="7" t="s">
        <v>2600</v>
      </c>
      <c r="D433" s="37">
        <v>0</v>
      </c>
      <c r="E433" s="37">
        <v>0</v>
      </c>
      <c r="F433" s="37">
        <v>0</v>
      </c>
      <c r="G433" s="37">
        <v>0</v>
      </c>
      <c r="H433" s="713">
        <f t="shared" si="22"/>
      </c>
    </row>
    <row r="434" spans="1:8" ht="12.75">
      <c r="A434" s="12">
        <v>843</v>
      </c>
      <c r="B434" s="10" t="s">
        <v>1552</v>
      </c>
      <c r="C434" s="7" t="s">
        <v>2601</v>
      </c>
      <c r="D434" s="36">
        <f>D435</f>
        <v>0</v>
      </c>
      <c r="E434" s="36">
        <f>E435</f>
        <v>0</v>
      </c>
      <c r="F434" s="36">
        <f>F435</f>
        <v>0</v>
      </c>
      <c r="G434" s="36">
        <f>G435</f>
        <v>0</v>
      </c>
      <c r="H434" s="713">
        <f t="shared" si="22"/>
      </c>
    </row>
    <row r="435" spans="1:8" ht="12.75">
      <c r="A435" s="12">
        <v>8431</v>
      </c>
      <c r="B435" s="10" t="s">
        <v>1553</v>
      </c>
      <c r="C435" s="7" t="s">
        <v>2622</v>
      </c>
      <c r="D435" s="37">
        <v>0</v>
      </c>
      <c r="E435" s="37">
        <v>0</v>
      </c>
      <c r="F435" s="37">
        <v>0</v>
      </c>
      <c r="G435" s="37">
        <v>0</v>
      </c>
      <c r="H435" s="713">
        <f t="shared" si="22"/>
      </c>
    </row>
    <row r="436" spans="1:8" ht="24">
      <c r="A436" s="12">
        <v>844</v>
      </c>
      <c r="B436" s="8" t="s">
        <v>1554</v>
      </c>
      <c r="C436" s="7" t="s">
        <v>2623</v>
      </c>
      <c r="D436" s="36">
        <f>D437+D438</f>
        <v>0</v>
      </c>
      <c r="E436" s="36">
        <f>E437+E438</f>
        <v>0</v>
      </c>
      <c r="F436" s="36">
        <f>F437+F438</f>
        <v>0</v>
      </c>
      <c r="G436" s="36">
        <f>G437+G438</f>
        <v>0</v>
      </c>
      <c r="H436" s="713">
        <f t="shared" si="22"/>
      </c>
    </row>
    <row r="437" spans="1:8" ht="12.75">
      <c r="A437" s="12">
        <v>8441</v>
      </c>
      <c r="B437" s="10" t="s">
        <v>1555</v>
      </c>
      <c r="C437" s="7" t="s">
        <v>2624</v>
      </c>
      <c r="D437" s="37">
        <v>0</v>
      </c>
      <c r="E437" s="37">
        <v>0</v>
      </c>
      <c r="F437" s="37">
        <v>0</v>
      </c>
      <c r="G437" s="37">
        <v>0</v>
      </c>
      <c r="H437" s="713">
        <f t="shared" si="22"/>
      </c>
    </row>
    <row r="438" spans="1:8" ht="12.75">
      <c r="A438" s="12">
        <v>8442</v>
      </c>
      <c r="B438" s="10" t="s">
        <v>1564</v>
      </c>
      <c r="C438" s="7" t="s">
        <v>2625</v>
      </c>
      <c r="D438" s="37">
        <v>0</v>
      </c>
      <c r="E438" s="37">
        <v>0</v>
      </c>
      <c r="F438" s="37">
        <v>0</v>
      </c>
      <c r="G438" s="37">
        <v>0</v>
      </c>
      <c r="H438" s="713">
        <f t="shared" si="22"/>
      </c>
    </row>
    <row r="439" spans="1:8" ht="24">
      <c r="A439" s="12">
        <v>845</v>
      </c>
      <c r="B439" s="8" t="s">
        <v>1565</v>
      </c>
      <c r="C439" s="7" t="s">
        <v>2626</v>
      </c>
      <c r="D439" s="36">
        <f>D440+D441</f>
        <v>0</v>
      </c>
      <c r="E439" s="36">
        <f>E440+E441</f>
        <v>0</v>
      </c>
      <c r="F439" s="36">
        <f>F440+F441</f>
        <v>0</v>
      </c>
      <c r="G439" s="36">
        <f>G440+G441</f>
        <v>0</v>
      </c>
      <c r="H439" s="713">
        <f t="shared" si="22"/>
      </c>
    </row>
    <row r="440" spans="1:8" ht="24">
      <c r="A440" s="12">
        <v>8451</v>
      </c>
      <c r="B440" s="8" t="s">
        <v>1566</v>
      </c>
      <c r="C440" s="7" t="s">
        <v>2627</v>
      </c>
      <c r="D440" s="37">
        <v>0</v>
      </c>
      <c r="E440" s="37">
        <v>0</v>
      </c>
      <c r="F440" s="37">
        <v>0</v>
      </c>
      <c r="G440" s="37">
        <v>0</v>
      </c>
      <c r="H440" s="713">
        <f t="shared" si="22"/>
      </c>
    </row>
    <row r="441" spans="1:8" ht="24">
      <c r="A441" s="12">
        <v>8452</v>
      </c>
      <c r="B441" s="8" t="s">
        <v>1567</v>
      </c>
      <c r="C441" s="7" t="s">
        <v>2628</v>
      </c>
      <c r="D441" s="37">
        <v>0</v>
      </c>
      <c r="E441" s="37">
        <v>0</v>
      </c>
      <c r="F441" s="37">
        <v>0</v>
      </c>
      <c r="G441" s="37">
        <v>0</v>
      </c>
      <c r="H441" s="713">
        <f t="shared" si="22"/>
      </c>
    </row>
    <row r="442" spans="1:8" ht="24">
      <c r="A442" s="13">
        <v>5</v>
      </c>
      <c r="B442" s="9" t="s">
        <v>2725</v>
      </c>
      <c r="C442" s="6" t="s">
        <v>1568</v>
      </c>
      <c r="D442" s="35">
        <f>D443+D461+D474+D485+D500</f>
        <v>0</v>
      </c>
      <c r="E442" s="35">
        <f>E443+E461+E474+E485+E500</f>
        <v>0</v>
      </c>
      <c r="F442" s="35">
        <f>F443+F461+F474+F485+F500</f>
        <v>0</v>
      </c>
      <c r="G442" s="35">
        <f>G443+G461+G474+G485+G500</f>
        <v>0</v>
      </c>
      <c r="H442" s="713">
        <f t="shared" si="22"/>
      </c>
    </row>
    <row r="443" spans="1:8" ht="12.75">
      <c r="A443" s="324">
        <v>51</v>
      </c>
      <c r="B443" s="25" t="s">
        <v>2727</v>
      </c>
      <c r="C443" s="26" t="s">
        <v>2726</v>
      </c>
      <c r="D443" s="35">
        <f>D444+D448+D451+D453+D455+D458</f>
        <v>0</v>
      </c>
      <c r="E443" s="35">
        <f>E444+E448+E451+E453+E455+E458</f>
        <v>0</v>
      </c>
      <c r="F443" s="35">
        <f>F444+F448+F451+F453+F455+F458</f>
        <v>0</v>
      </c>
      <c r="G443" s="35">
        <f>G444+G448+G451+G453+G455+G458</f>
        <v>0</v>
      </c>
      <c r="H443" s="713">
        <f t="shared" si="22"/>
      </c>
    </row>
    <row r="444" spans="1:8" ht="24">
      <c r="A444" s="12">
        <v>511</v>
      </c>
      <c r="B444" s="8" t="s">
        <v>2728</v>
      </c>
      <c r="C444" s="7" t="s">
        <v>2629</v>
      </c>
      <c r="D444" s="36">
        <f>D445+D446+D447</f>
        <v>0</v>
      </c>
      <c r="E444" s="36">
        <f>E445+E446+E447</f>
        <v>0</v>
      </c>
      <c r="F444" s="36">
        <f>F445+F446+F447</f>
        <v>0</v>
      </c>
      <c r="G444" s="36">
        <f>G445+G446+G447</f>
        <v>0</v>
      </c>
      <c r="H444" s="713">
        <f t="shared" si="22"/>
      </c>
    </row>
    <row r="445" spans="1:8" ht="12.75">
      <c r="A445" s="12">
        <v>5111</v>
      </c>
      <c r="B445" s="10" t="s">
        <v>2729</v>
      </c>
      <c r="C445" s="7" t="s">
        <v>2630</v>
      </c>
      <c r="D445" s="37">
        <v>0</v>
      </c>
      <c r="E445" s="37">
        <v>0</v>
      </c>
      <c r="F445" s="37">
        <v>0</v>
      </c>
      <c r="G445" s="37">
        <v>0</v>
      </c>
      <c r="H445" s="713">
        <f t="shared" si="22"/>
      </c>
    </row>
    <row r="446" spans="1:8" ht="12.75">
      <c r="A446" s="12">
        <v>5112</v>
      </c>
      <c r="B446" s="10" t="s">
        <v>2730</v>
      </c>
      <c r="C446" s="7" t="s">
        <v>2631</v>
      </c>
      <c r="D446" s="37">
        <v>0</v>
      </c>
      <c r="E446" s="37">
        <v>0</v>
      </c>
      <c r="F446" s="37">
        <v>0</v>
      </c>
      <c r="G446" s="37">
        <v>0</v>
      </c>
      <c r="H446" s="713">
        <f t="shared" si="22"/>
      </c>
    </row>
    <row r="447" spans="1:8" ht="12.75">
      <c r="A447" s="12">
        <v>5113</v>
      </c>
      <c r="B447" s="10" t="s">
        <v>2731</v>
      </c>
      <c r="C447" s="7" t="s">
        <v>2632</v>
      </c>
      <c r="D447" s="37">
        <v>0</v>
      </c>
      <c r="E447" s="37">
        <v>0</v>
      </c>
      <c r="F447" s="37">
        <v>0</v>
      </c>
      <c r="G447" s="37">
        <v>0</v>
      </c>
      <c r="H447" s="713">
        <f t="shared" si="22"/>
      </c>
    </row>
    <row r="448" spans="1:8" ht="24">
      <c r="A448" s="12">
        <v>512</v>
      </c>
      <c r="B448" s="8" t="s">
        <v>2732</v>
      </c>
      <c r="C448" s="7" t="s">
        <v>2633</v>
      </c>
      <c r="D448" s="36">
        <f>D449+D450</f>
        <v>0</v>
      </c>
      <c r="E448" s="36">
        <f>E449+E450</f>
        <v>0</v>
      </c>
      <c r="F448" s="36">
        <f>F449+F450</f>
        <v>0</v>
      </c>
      <c r="G448" s="36">
        <f>G449+G450</f>
        <v>0</v>
      </c>
      <c r="H448" s="713">
        <f t="shared" si="22"/>
      </c>
    </row>
    <row r="449" spans="1:8" ht="12.75">
      <c r="A449" s="12">
        <v>5121</v>
      </c>
      <c r="B449" s="10" t="s">
        <v>2733</v>
      </c>
      <c r="C449" s="7" t="s">
        <v>2634</v>
      </c>
      <c r="D449" s="37">
        <v>0</v>
      </c>
      <c r="E449" s="37">
        <v>0</v>
      </c>
      <c r="F449" s="37">
        <v>0</v>
      </c>
      <c r="G449" s="37">
        <v>0</v>
      </c>
      <c r="H449" s="713">
        <f t="shared" si="22"/>
      </c>
    </row>
    <row r="450" spans="1:8" ht="12.75">
      <c r="A450" s="12">
        <v>5122</v>
      </c>
      <c r="B450" s="10" t="s">
        <v>2734</v>
      </c>
      <c r="C450" s="7" t="s">
        <v>2635</v>
      </c>
      <c r="D450" s="37">
        <v>0</v>
      </c>
      <c r="E450" s="37">
        <v>0</v>
      </c>
      <c r="F450" s="37">
        <v>0</v>
      </c>
      <c r="G450" s="37">
        <v>0</v>
      </c>
      <c r="H450" s="713">
        <f t="shared" si="22"/>
      </c>
    </row>
    <row r="451" spans="1:8" ht="24">
      <c r="A451" s="12">
        <v>513</v>
      </c>
      <c r="B451" s="8" t="s">
        <v>2735</v>
      </c>
      <c r="C451" s="7" t="s">
        <v>2636</v>
      </c>
      <c r="D451" s="36">
        <f>D452</f>
        <v>0</v>
      </c>
      <c r="E451" s="36">
        <f>E452</f>
        <v>0</v>
      </c>
      <c r="F451" s="36">
        <f>F452</f>
        <v>0</v>
      </c>
      <c r="G451" s="36">
        <f>G452</f>
        <v>0</v>
      </c>
      <c r="H451" s="713">
        <f t="shared" si="22"/>
      </c>
    </row>
    <row r="452" spans="1:8" ht="12.75">
      <c r="A452" s="12">
        <v>5131</v>
      </c>
      <c r="B452" s="10" t="s">
        <v>2736</v>
      </c>
      <c r="C452" s="7" t="s">
        <v>2637</v>
      </c>
      <c r="D452" s="37">
        <v>0</v>
      </c>
      <c r="E452" s="37">
        <v>0</v>
      </c>
      <c r="F452" s="37">
        <v>0</v>
      </c>
      <c r="G452" s="37">
        <v>0</v>
      </c>
      <c r="H452" s="713">
        <f t="shared" si="22"/>
      </c>
    </row>
    <row r="453" spans="1:8" ht="12.75">
      <c r="A453" s="12">
        <v>514</v>
      </c>
      <c r="B453" s="10" t="s">
        <v>2737</v>
      </c>
      <c r="C453" s="7" t="s">
        <v>2638</v>
      </c>
      <c r="D453" s="36">
        <f>D454</f>
        <v>0</v>
      </c>
      <c r="E453" s="36">
        <f>E454</f>
        <v>0</v>
      </c>
      <c r="F453" s="36">
        <f>F454</f>
        <v>0</v>
      </c>
      <c r="G453" s="36">
        <f>G454</f>
        <v>0</v>
      </c>
      <c r="H453" s="713">
        <f t="shared" si="22"/>
      </c>
    </row>
    <row r="454" spans="1:8" ht="12.75">
      <c r="A454" s="12">
        <v>5141</v>
      </c>
      <c r="B454" s="10" t="s">
        <v>2738</v>
      </c>
      <c r="C454" s="7" t="s">
        <v>2639</v>
      </c>
      <c r="D454" s="37">
        <v>0</v>
      </c>
      <c r="E454" s="37">
        <v>0</v>
      </c>
      <c r="F454" s="37">
        <v>0</v>
      </c>
      <c r="G454" s="37">
        <v>0</v>
      </c>
      <c r="H454" s="713">
        <f t="shared" si="22"/>
      </c>
    </row>
    <row r="455" spans="1:8" ht="24">
      <c r="A455" s="12">
        <v>515</v>
      </c>
      <c r="B455" s="8" t="s">
        <v>1063</v>
      </c>
      <c r="C455" s="7" t="s">
        <v>2640</v>
      </c>
      <c r="D455" s="36">
        <f>D456+D457</f>
        <v>0</v>
      </c>
      <c r="E455" s="36">
        <f>E456+E457</f>
        <v>0</v>
      </c>
      <c r="F455" s="36">
        <f>F456+F457</f>
        <v>0</v>
      </c>
      <c r="G455" s="36">
        <f>G456+G457</f>
        <v>0</v>
      </c>
      <c r="H455" s="713">
        <f t="shared" si="22"/>
      </c>
    </row>
    <row r="456" spans="1:8" ht="24">
      <c r="A456" s="12">
        <v>5151</v>
      </c>
      <c r="B456" s="8" t="s">
        <v>1057</v>
      </c>
      <c r="C456" s="7" t="s">
        <v>2641</v>
      </c>
      <c r="D456" s="37">
        <v>0</v>
      </c>
      <c r="E456" s="37">
        <v>0</v>
      </c>
      <c r="F456" s="37">
        <v>0</v>
      </c>
      <c r="G456" s="37">
        <v>0</v>
      </c>
      <c r="H456" s="713">
        <f t="shared" si="22"/>
      </c>
    </row>
    <row r="457" spans="1:8" ht="12.75">
      <c r="A457" s="12">
        <v>5152</v>
      </c>
      <c r="B457" s="10" t="s">
        <v>2265</v>
      </c>
      <c r="C457" s="7" t="s">
        <v>2642</v>
      </c>
      <c r="D457" s="37">
        <v>0</v>
      </c>
      <c r="E457" s="37">
        <v>0</v>
      </c>
      <c r="F457" s="37">
        <v>0</v>
      </c>
      <c r="G457" s="37">
        <v>0</v>
      </c>
      <c r="H457" s="713">
        <f t="shared" si="22"/>
      </c>
    </row>
    <row r="458" spans="1:8" ht="24">
      <c r="A458" s="12">
        <v>516</v>
      </c>
      <c r="B458" s="8" t="s">
        <v>2266</v>
      </c>
      <c r="C458" s="7" t="s">
        <v>2643</v>
      </c>
      <c r="D458" s="36">
        <f>D459+D460</f>
        <v>0</v>
      </c>
      <c r="E458" s="36">
        <f>E459+E460</f>
        <v>0</v>
      </c>
      <c r="F458" s="36">
        <f>F459+F460</f>
        <v>0</v>
      </c>
      <c r="G458" s="36">
        <f>G459+G460</f>
        <v>0</v>
      </c>
      <c r="H458" s="713">
        <f t="shared" si="22"/>
      </c>
    </row>
    <row r="459" spans="1:8" ht="24">
      <c r="A459" s="12">
        <v>5161</v>
      </c>
      <c r="B459" s="8" t="s">
        <v>2267</v>
      </c>
      <c r="C459" s="7" t="s">
        <v>2644</v>
      </c>
      <c r="D459" s="37">
        <v>0</v>
      </c>
      <c r="E459" s="37">
        <v>0</v>
      </c>
      <c r="F459" s="37">
        <v>0</v>
      </c>
      <c r="G459" s="37">
        <v>0</v>
      </c>
      <c r="H459" s="713">
        <f t="shared" si="22"/>
      </c>
    </row>
    <row r="460" spans="1:8" ht="24">
      <c r="A460" s="12">
        <v>5162</v>
      </c>
      <c r="B460" s="8" t="s">
        <v>2268</v>
      </c>
      <c r="C460" s="7" t="s">
        <v>2645</v>
      </c>
      <c r="D460" s="37">
        <v>0</v>
      </c>
      <c r="E460" s="37">
        <v>0</v>
      </c>
      <c r="F460" s="37">
        <v>0</v>
      </c>
      <c r="G460" s="37">
        <v>0</v>
      </c>
      <c r="H460" s="713">
        <f t="shared" si="22"/>
      </c>
    </row>
    <row r="461" spans="1:8" s="440" customFormat="1" ht="12.75">
      <c r="A461" s="13">
        <v>52</v>
      </c>
      <c r="B461" s="11" t="s">
        <v>2270</v>
      </c>
      <c r="C461" s="6" t="s">
        <v>2269</v>
      </c>
      <c r="D461" s="35">
        <f>D462+D465+D468+D471</f>
        <v>0</v>
      </c>
      <c r="E461" s="35">
        <f>E462+E465+E468+E471</f>
        <v>0</v>
      </c>
      <c r="F461" s="35">
        <f>F462+F465+F468+F471</f>
        <v>0</v>
      </c>
      <c r="G461" s="35">
        <f>G462+G465+G468+G471</f>
        <v>0</v>
      </c>
      <c r="H461" s="713">
        <f t="shared" si="22"/>
      </c>
    </row>
    <row r="462" spans="1:8" ht="12.75">
      <c r="A462" s="12">
        <v>521</v>
      </c>
      <c r="B462" s="10" t="s">
        <v>2271</v>
      </c>
      <c r="C462" s="7" t="s">
        <v>2646</v>
      </c>
      <c r="D462" s="36">
        <f>D463+D464</f>
        <v>0</v>
      </c>
      <c r="E462" s="36">
        <f>E463+E464</f>
        <v>0</v>
      </c>
      <c r="F462" s="36">
        <f>F463+F464</f>
        <v>0</v>
      </c>
      <c r="G462" s="36">
        <f>G463+G464</f>
        <v>0</v>
      </c>
      <c r="H462" s="713">
        <f t="shared" si="22"/>
      </c>
    </row>
    <row r="463" spans="1:8" ht="12.75">
      <c r="A463" s="12">
        <v>5211</v>
      </c>
      <c r="B463" s="10" t="s">
        <v>2272</v>
      </c>
      <c r="C463" s="7" t="s">
        <v>2647</v>
      </c>
      <c r="D463" s="37">
        <v>0</v>
      </c>
      <c r="E463" s="37">
        <v>0</v>
      </c>
      <c r="F463" s="37">
        <v>0</v>
      </c>
      <c r="G463" s="37">
        <v>0</v>
      </c>
      <c r="H463" s="713">
        <f t="shared" si="22"/>
      </c>
    </row>
    <row r="464" spans="1:8" ht="12.75">
      <c r="A464" s="12">
        <v>5212</v>
      </c>
      <c r="B464" s="10" t="s">
        <v>2273</v>
      </c>
      <c r="C464" s="7" t="s">
        <v>2648</v>
      </c>
      <c r="D464" s="37">
        <v>0</v>
      </c>
      <c r="E464" s="37">
        <v>0</v>
      </c>
      <c r="F464" s="37">
        <v>0</v>
      </c>
      <c r="G464" s="37">
        <v>0</v>
      </c>
      <c r="H464" s="713">
        <f t="shared" si="22"/>
      </c>
    </row>
    <row r="465" spans="1:8" ht="12.75">
      <c r="A465" s="12">
        <v>522</v>
      </c>
      <c r="B465" s="10" t="s">
        <v>2274</v>
      </c>
      <c r="C465" s="7" t="s">
        <v>2649</v>
      </c>
      <c r="D465" s="36">
        <f>D466+D467</f>
        <v>0</v>
      </c>
      <c r="E465" s="36">
        <f>E466+E467</f>
        <v>0</v>
      </c>
      <c r="F465" s="36">
        <f>F466+F467</f>
        <v>0</v>
      </c>
      <c r="G465" s="36">
        <f>G466+G467</f>
        <v>0</v>
      </c>
      <c r="H465" s="713">
        <f t="shared" si="22"/>
      </c>
    </row>
    <row r="466" spans="1:8" ht="12.75">
      <c r="A466" s="12">
        <v>5221</v>
      </c>
      <c r="B466" s="10" t="s">
        <v>2275</v>
      </c>
      <c r="C466" s="7" t="s">
        <v>2650</v>
      </c>
      <c r="D466" s="37">
        <v>0</v>
      </c>
      <c r="E466" s="37">
        <v>0</v>
      </c>
      <c r="F466" s="37">
        <v>0</v>
      </c>
      <c r="G466" s="37">
        <v>0</v>
      </c>
      <c r="H466" s="713">
        <f t="shared" si="22"/>
      </c>
    </row>
    <row r="467" spans="1:8" ht="12.75">
      <c r="A467" s="12">
        <v>5222</v>
      </c>
      <c r="B467" s="10" t="s">
        <v>2276</v>
      </c>
      <c r="C467" s="7" t="s">
        <v>2651</v>
      </c>
      <c r="D467" s="37">
        <v>0</v>
      </c>
      <c r="E467" s="37">
        <v>0</v>
      </c>
      <c r="F467" s="37">
        <v>0</v>
      </c>
      <c r="G467" s="37">
        <v>0</v>
      </c>
      <c r="H467" s="713">
        <f t="shared" si="22"/>
      </c>
    </row>
    <row r="468" spans="1:8" ht="12.75">
      <c r="A468" s="12">
        <v>523</v>
      </c>
      <c r="B468" s="10" t="s">
        <v>2277</v>
      </c>
      <c r="C468" s="7" t="s">
        <v>1118</v>
      </c>
      <c r="D468" s="36">
        <f>D469+D470</f>
        <v>0</v>
      </c>
      <c r="E468" s="36">
        <f>E469+E470</f>
        <v>0</v>
      </c>
      <c r="F468" s="36">
        <f>F469+F470</f>
        <v>0</v>
      </c>
      <c r="G468" s="36">
        <f>G469+G470</f>
        <v>0</v>
      </c>
      <c r="H468" s="713">
        <f t="shared" si="22"/>
      </c>
    </row>
    <row r="469" spans="1:8" ht="12.75">
      <c r="A469" s="12">
        <v>5231</v>
      </c>
      <c r="B469" s="10" t="s">
        <v>2278</v>
      </c>
      <c r="C469" s="7" t="s">
        <v>1119</v>
      </c>
      <c r="D469" s="37">
        <v>0</v>
      </c>
      <c r="E469" s="37">
        <v>0</v>
      </c>
      <c r="F469" s="37">
        <v>0</v>
      </c>
      <c r="G469" s="37">
        <v>0</v>
      </c>
      <c r="H469" s="713">
        <f t="shared" si="22"/>
      </c>
    </row>
    <row r="470" spans="1:8" ht="12.75">
      <c r="A470" s="12">
        <v>5322</v>
      </c>
      <c r="B470" s="10" t="s">
        <v>604</v>
      </c>
      <c r="C470" s="7" t="s">
        <v>1120</v>
      </c>
      <c r="D470" s="37">
        <v>0</v>
      </c>
      <c r="E470" s="37">
        <v>0</v>
      </c>
      <c r="F470" s="37">
        <v>0</v>
      </c>
      <c r="G470" s="37">
        <v>0</v>
      </c>
      <c r="H470" s="713">
        <f t="shared" si="22"/>
      </c>
    </row>
    <row r="471" spans="1:8" ht="12.75">
      <c r="A471" s="12">
        <v>524</v>
      </c>
      <c r="B471" s="10" t="s">
        <v>605</v>
      </c>
      <c r="C471" s="7" t="s">
        <v>1121</v>
      </c>
      <c r="D471" s="36">
        <f>D472+D473</f>
        <v>0</v>
      </c>
      <c r="E471" s="36">
        <f>E472+E473</f>
        <v>0</v>
      </c>
      <c r="F471" s="36">
        <f>F472+F473</f>
        <v>0</v>
      </c>
      <c r="G471" s="36">
        <f>G472+G473</f>
        <v>0</v>
      </c>
      <c r="H471" s="713">
        <f t="shared" si="22"/>
      </c>
    </row>
    <row r="472" spans="1:8" ht="12.75">
      <c r="A472" s="12">
        <v>5241</v>
      </c>
      <c r="B472" s="10" t="s">
        <v>606</v>
      </c>
      <c r="C472" s="7" t="s">
        <v>1122</v>
      </c>
      <c r="D472" s="37">
        <v>0</v>
      </c>
      <c r="E472" s="37">
        <v>0</v>
      </c>
      <c r="F472" s="37">
        <v>0</v>
      </c>
      <c r="G472" s="37">
        <v>0</v>
      </c>
      <c r="H472" s="713">
        <f t="shared" si="22"/>
      </c>
    </row>
    <row r="473" spans="1:8" ht="12.75">
      <c r="A473" s="12">
        <v>5242</v>
      </c>
      <c r="B473" s="10" t="s">
        <v>607</v>
      </c>
      <c r="C473" s="7" t="s">
        <v>1123</v>
      </c>
      <c r="D473" s="37">
        <v>0</v>
      </c>
      <c r="E473" s="37">
        <v>0</v>
      </c>
      <c r="F473" s="37">
        <v>0</v>
      </c>
      <c r="G473" s="37">
        <v>0</v>
      </c>
      <c r="H473" s="713">
        <f t="shared" si="22"/>
      </c>
    </row>
    <row r="474" spans="1:8" s="440" customFormat="1" ht="12.75">
      <c r="A474" s="13">
        <v>53</v>
      </c>
      <c r="B474" s="11" t="s">
        <v>609</v>
      </c>
      <c r="C474" s="6" t="s">
        <v>608</v>
      </c>
      <c r="D474" s="35">
        <f>D475+D477+D479+D482</f>
        <v>0</v>
      </c>
      <c r="E474" s="35">
        <f>E475+E477+E479+E482</f>
        <v>0</v>
      </c>
      <c r="F474" s="35">
        <f>F475+F477+F479+F482</f>
        <v>0</v>
      </c>
      <c r="G474" s="35">
        <f>G475+G477+G479+G482</f>
        <v>0</v>
      </c>
      <c r="H474" s="713">
        <f t="shared" si="22"/>
      </c>
    </row>
    <row r="475" spans="1:8" ht="24">
      <c r="A475" s="12">
        <v>531</v>
      </c>
      <c r="B475" s="8" t="s">
        <v>610</v>
      </c>
      <c r="C475" s="7" t="s">
        <v>1124</v>
      </c>
      <c r="D475" s="36">
        <f>D476</f>
        <v>0</v>
      </c>
      <c r="E475" s="36">
        <f>E476</f>
        <v>0</v>
      </c>
      <c r="F475" s="36">
        <f>F476</f>
        <v>0</v>
      </c>
      <c r="G475" s="36">
        <f>G476</f>
        <v>0</v>
      </c>
      <c r="H475" s="713">
        <f t="shared" si="22"/>
      </c>
    </row>
    <row r="476" spans="1:8" ht="12.75">
      <c r="A476" s="12">
        <v>5311</v>
      </c>
      <c r="B476" s="10" t="s">
        <v>611</v>
      </c>
      <c r="C476" s="7" t="s">
        <v>1125</v>
      </c>
      <c r="D476" s="37">
        <v>0</v>
      </c>
      <c r="E476" s="37">
        <v>0</v>
      </c>
      <c r="F476" s="37">
        <v>0</v>
      </c>
      <c r="G476" s="37">
        <v>0</v>
      </c>
      <c r="H476" s="713">
        <f t="shared" si="22"/>
      </c>
    </row>
    <row r="477" spans="1:8" ht="12.75">
      <c r="A477" s="12">
        <v>532</v>
      </c>
      <c r="B477" s="10" t="s">
        <v>612</v>
      </c>
      <c r="C477" s="7" t="s">
        <v>1126</v>
      </c>
      <c r="D477" s="36">
        <f>D478</f>
        <v>0</v>
      </c>
      <c r="E477" s="36">
        <f>E478</f>
        <v>0</v>
      </c>
      <c r="F477" s="36">
        <f>F478</f>
        <v>0</v>
      </c>
      <c r="G477" s="36">
        <f>G478</f>
        <v>0</v>
      </c>
      <c r="H477" s="713">
        <f t="shared" si="22"/>
      </c>
    </row>
    <row r="478" spans="1:8" ht="12.75">
      <c r="A478" s="12">
        <v>5321</v>
      </c>
      <c r="B478" s="10" t="s">
        <v>613</v>
      </c>
      <c r="C478" s="7" t="s">
        <v>1127</v>
      </c>
      <c r="D478" s="37">
        <v>0</v>
      </c>
      <c r="E478" s="37">
        <v>0</v>
      </c>
      <c r="F478" s="37">
        <v>0</v>
      </c>
      <c r="G478" s="37">
        <v>0</v>
      </c>
      <c r="H478" s="713">
        <f t="shared" si="22"/>
      </c>
    </row>
    <row r="479" spans="1:8" ht="24">
      <c r="A479" s="12">
        <v>533</v>
      </c>
      <c r="B479" s="8" t="s">
        <v>614</v>
      </c>
      <c r="C479" s="7" t="s">
        <v>2742</v>
      </c>
      <c r="D479" s="36">
        <f>D480+D481</f>
        <v>0</v>
      </c>
      <c r="E479" s="36">
        <f>E480+E481</f>
        <v>0</v>
      </c>
      <c r="F479" s="36">
        <f>F480+F481</f>
        <v>0</v>
      </c>
      <c r="G479" s="36">
        <f>G480+G481</f>
        <v>0</v>
      </c>
      <c r="H479" s="713">
        <f t="shared" si="22"/>
      </c>
    </row>
    <row r="480" spans="1:8" ht="24">
      <c r="A480" s="12">
        <v>5331</v>
      </c>
      <c r="B480" s="8" t="s">
        <v>615</v>
      </c>
      <c r="C480" s="7" t="s">
        <v>2743</v>
      </c>
      <c r="D480" s="37">
        <v>0</v>
      </c>
      <c r="E480" s="37">
        <v>0</v>
      </c>
      <c r="F480" s="37">
        <v>0</v>
      </c>
      <c r="G480" s="37">
        <v>0</v>
      </c>
      <c r="H480" s="714">
        <f t="shared" si="22"/>
      </c>
    </row>
    <row r="481" spans="1:8" ht="12.75">
      <c r="A481" s="12">
        <v>5332</v>
      </c>
      <c r="B481" s="10" t="s">
        <v>2689</v>
      </c>
      <c r="C481" s="7" t="s">
        <v>2744</v>
      </c>
      <c r="D481" s="37">
        <v>0</v>
      </c>
      <c r="E481" s="37">
        <v>0</v>
      </c>
      <c r="F481" s="37">
        <v>0</v>
      </c>
      <c r="G481" s="37">
        <v>0</v>
      </c>
      <c r="H481" s="713">
        <f t="shared" si="22"/>
      </c>
    </row>
    <row r="482" spans="1:8" ht="24">
      <c r="A482" s="12">
        <v>534</v>
      </c>
      <c r="B482" s="8" t="s">
        <v>616</v>
      </c>
      <c r="C482" s="7" t="s">
        <v>2745</v>
      </c>
      <c r="D482" s="36">
        <f>D483+D484</f>
        <v>0</v>
      </c>
      <c r="E482" s="36">
        <f>E483+E484</f>
        <v>0</v>
      </c>
      <c r="F482" s="36">
        <f>F483+F484</f>
        <v>0</v>
      </c>
      <c r="G482" s="36">
        <f>G483+G484</f>
        <v>0</v>
      </c>
      <c r="H482" s="713">
        <f t="shared" si="22"/>
      </c>
    </row>
    <row r="483" spans="1:8" ht="12.75">
      <c r="A483" s="12">
        <v>5341</v>
      </c>
      <c r="B483" s="10" t="s">
        <v>1542</v>
      </c>
      <c r="C483" s="7" t="s">
        <v>2746</v>
      </c>
      <c r="D483" s="37">
        <v>0</v>
      </c>
      <c r="E483" s="37">
        <v>0</v>
      </c>
      <c r="F483" s="37">
        <v>0</v>
      </c>
      <c r="G483" s="37">
        <v>0</v>
      </c>
      <c r="H483" s="713">
        <f t="shared" si="22"/>
      </c>
    </row>
    <row r="484" spans="1:8" ht="12.75">
      <c r="A484" s="12">
        <v>5342</v>
      </c>
      <c r="B484" s="10" t="s">
        <v>617</v>
      </c>
      <c r="C484" s="7" t="s">
        <v>2747</v>
      </c>
      <c r="D484" s="37">
        <v>0</v>
      </c>
      <c r="E484" s="37">
        <v>0</v>
      </c>
      <c r="F484" s="37">
        <v>0</v>
      </c>
      <c r="G484" s="37">
        <v>0</v>
      </c>
      <c r="H484" s="713">
        <f aca="true" t="shared" si="23" ref="H484:H547">IF(F484=0,"",(IF(G484=0,"",G484/F484*100)))</f>
      </c>
    </row>
    <row r="485" spans="1:8" s="440" customFormat="1" ht="24">
      <c r="A485" s="13">
        <v>54</v>
      </c>
      <c r="B485" s="9" t="s">
        <v>619</v>
      </c>
      <c r="C485" s="6" t="s">
        <v>618</v>
      </c>
      <c r="D485" s="35">
        <f>D486+D490+D492+D494+D497</f>
        <v>0</v>
      </c>
      <c r="E485" s="35">
        <f>E486+E490+E492+E494+E497</f>
        <v>0</v>
      </c>
      <c r="F485" s="35">
        <f>F486+F490+F492+F494+F497</f>
        <v>0</v>
      </c>
      <c r="G485" s="35">
        <f>G486+G490+G492+G494+G497</f>
        <v>0</v>
      </c>
      <c r="H485" s="713">
        <f t="shared" si="23"/>
      </c>
    </row>
    <row r="486" spans="1:8" ht="24">
      <c r="A486" s="12">
        <v>541</v>
      </c>
      <c r="B486" s="8" t="s">
        <v>620</v>
      </c>
      <c r="C486" s="7" t="s">
        <v>2748</v>
      </c>
      <c r="D486" s="36">
        <f>D487+D488+D489</f>
        <v>0</v>
      </c>
      <c r="E486" s="36">
        <f>E487+E488+E489</f>
        <v>0</v>
      </c>
      <c r="F486" s="36">
        <f>F487+F488+F489</f>
        <v>0</v>
      </c>
      <c r="G486" s="36">
        <f>G487+G488+G489</f>
        <v>0</v>
      </c>
      <c r="H486" s="713">
        <f t="shared" si="23"/>
      </c>
    </row>
    <row r="487" spans="1:8" ht="12.75">
      <c r="A487" s="12">
        <v>5411</v>
      </c>
      <c r="B487" s="8" t="s">
        <v>621</v>
      </c>
      <c r="C487" s="7" t="s">
        <v>2749</v>
      </c>
      <c r="D487" s="37">
        <v>0</v>
      </c>
      <c r="E487" s="37">
        <v>0</v>
      </c>
      <c r="F487" s="37">
        <v>0</v>
      </c>
      <c r="G487" s="37">
        <v>0</v>
      </c>
      <c r="H487" s="713">
        <f t="shared" si="23"/>
      </c>
    </row>
    <row r="488" spans="1:8" ht="12.75">
      <c r="A488" s="12">
        <v>5412</v>
      </c>
      <c r="B488" s="8" t="s">
        <v>2739</v>
      </c>
      <c r="C488" s="7" t="s">
        <v>2750</v>
      </c>
      <c r="D488" s="37">
        <v>0</v>
      </c>
      <c r="E488" s="37">
        <v>0</v>
      </c>
      <c r="F488" s="37">
        <v>0</v>
      </c>
      <c r="G488" s="37">
        <v>0</v>
      </c>
      <c r="H488" s="713">
        <f t="shared" si="23"/>
      </c>
    </row>
    <row r="489" spans="1:8" ht="12.75">
      <c r="A489" s="12">
        <v>5413</v>
      </c>
      <c r="B489" s="8" t="s">
        <v>2740</v>
      </c>
      <c r="C489" s="7" t="s">
        <v>2751</v>
      </c>
      <c r="D489" s="37">
        <v>0</v>
      </c>
      <c r="E489" s="37">
        <v>0</v>
      </c>
      <c r="F489" s="37">
        <v>0</v>
      </c>
      <c r="G489" s="37">
        <v>0</v>
      </c>
      <c r="H489" s="713">
        <f t="shared" si="23"/>
      </c>
    </row>
    <row r="490" spans="1:8" ht="24">
      <c r="A490" s="12">
        <v>542</v>
      </c>
      <c r="B490" s="8" t="s">
        <v>2324</v>
      </c>
      <c r="C490" s="7" t="s">
        <v>2752</v>
      </c>
      <c r="D490" s="36">
        <f>D491</f>
        <v>0</v>
      </c>
      <c r="E490" s="36">
        <f>E491</f>
        <v>0</v>
      </c>
      <c r="F490" s="36">
        <f>F491</f>
        <v>0</v>
      </c>
      <c r="G490" s="36">
        <f>G491</f>
        <v>0</v>
      </c>
      <c r="H490" s="713">
        <f t="shared" si="23"/>
      </c>
    </row>
    <row r="491" spans="1:8" ht="24">
      <c r="A491" s="12">
        <v>5421</v>
      </c>
      <c r="B491" s="8" t="s">
        <v>2325</v>
      </c>
      <c r="C491" s="7" t="s">
        <v>2753</v>
      </c>
      <c r="D491" s="37">
        <v>0</v>
      </c>
      <c r="E491" s="37">
        <v>0</v>
      </c>
      <c r="F491" s="37">
        <v>0</v>
      </c>
      <c r="G491" s="37">
        <v>0</v>
      </c>
      <c r="H491" s="713">
        <f t="shared" si="23"/>
      </c>
    </row>
    <row r="492" spans="1:8" ht="24">
      <c r="A492" s="12">
        <v>543</v>
      </c>
      <c r="B492" s="8" t="s">
        <v>1058</v>
      </c>
      <c r="C492" s="7" t="s">
        <v>2754</v>
      </c>
      <c r="D492" s="36">
        <f>D493</f>
        <v>0</v>
      </c>
      <c r="E492" s="36">
        <f>E493</f>
        <v>0</v>
      </c>
      <c r="F492" s="36">
        <f>F493</f>
        <v>0</v>
      </c>
      <c r="G492" s="36">
        <f>G493</f>
        <v>0</v>
      </c>
      <c r="H492" s="713">
        <f t="shared" si="23"/>
      </c>
    </row>
    <row r="493" spans="1:8" ht="12.75" customHeight="1">
      <c r="A493" s="12">
        <v>5431</v>
      </c>
      <c r="B493" s="8" t="s">
        <v>1059</v>
      </c>
      <c r="C493" s="7" t="s">
        <v>2755</v>
      </c>
      <c r="D493" s="37">
        <v>0</v>
      </c>
      <c r="E493" s="37">
        <v>0</v>
      </c>
      <c r="F493" s="37">
        <v>0</v>
      </c>
      <c r="G493" s="37">
        <v>0</v>
      </c>
      <c r="H493" s="713">
        <f t="shared" si="23"/>
      </c>
    </row>
    <row r="494" spans="1:8" ht="24">
      <c r="A494" s="12">
        <v>544</v>
      </c>
      <c r="B494" s="8" t="s">
        <v>1060</v>
      </c>
      <c r="C494" s="7" t="s">
        <v>2756</v>
      </c>
      <c r="D494" s="36">
        <f>D495+D496</f>
        <v>0</v>
      </c>
      <c r="E494" s="36">
        <f>E495+E496</f>
        <v>0</v>
      </c>
      <c r="F494" s="36">
        <f>F495+F496</f>
        <v>0</v>
      </c>
      <c r="G494" s="36">
        <f>G495+G496</f>
        <v>0</v>
      </c>
      <c r="H494" s="713">
        <f t="shared" si="23"/>
      </c>
    </row>
    <row r="495" spans="1:8" ht="24">
      <c r="A495" s="12">
        <v>5441</v>
      </c>
      <c r="B495" s="8" t="s">
        <v>1061</v>
      </c>
      <c r="C495" s="7" t="s">
        <v>2757</v>
      </c>
      <c r="D495" s="37">
        <v>0</v>
      </c>
      <c r="E495" s="37">
        <v>0</v>
      </c>
      <c r="F495" s="37">
        <v>0</v>
      </c>
      <c r="G495" s="37">
        <v>0</v>
      </c>
      <c r="H495" s="713">
        <f t="shared" si="23"/>
      </c>
    </row>
    <row r="496" spans="1:8" ht="24">
      <c r="A496" s="12">
        <v>5442</v>
      </c>
      <c r="B496" s="8" t="s">
        <v>1062</v>
      </c>
      <c r="C496" s="7" t="s">
        <v>2758</v>
      </c>
      <c r="D496" s="37">
        <v>0</v>
      </c>
      <c r="E496" s="37">
        <v>0</v>
      </c>
      <c r="F496" s="37">
        <v>0</v>
      </c>
      <c r="G496" s="37">
        <v>0</v>
      </c>
      <c r="H496" s="713">
        <f t="shared" si="23"/>
      </c>
    </row>
    <row r="497" spans="1:8" ht="29.25" customHeight="1">
      <c r="A497" s="12">
        <v>545</v>
      </c>
      <c r="B497" s="8" t="s">
        <v>2109</v>
      </c>
      <c r="C497" s="7" t="s">
        <v>2759</v>
      </c>
      <c r="D497" s="36">
        <f>D498+D499</f>
        <v>0</v>
      </c>
      <c r="E497" s="36">
        <f>E498+E499</f>
        <v>0</v>
      </c>
      <c r="F497" s="36">
        <f>F498+F499</f>
        <v>0</v>
      </c>
      <c r="G497" s="36">
        <f>G498+G499</f>
        <v>0</v>
      </c>
      <c r="H497" s="713">
        <f t="shared" si="23"/>
      </c>
    </row>
    <row r="498" spans="1:8" ht="24">
      <c r="A498" s="12">
        <v>5451</v>
      </c>
      <c r="B498" s="8" t="s">
        <v>2110</v>
      </c>
      <c r="C498" s="7" t="s">
        <v>2760</v>
      </c>
      <c r="D498" s="37">
        <v>0</v>
      </c>
      <c r="E498" s="37">
        <v>0</v>
      </c>
      <c r="F498" s="37">
        <v>0</v>
      </c>
      <c r="G498" s="37">
        <v>0</v>
      </c>
      <c r="H498" s="713">
        <f t="shared" si="23"/>
      </c>
    </row>
    <row r="499" spans="1:8" ht="24">
      <c r="A499" s="12">
        <v>5452</v>
      </c>
      <c r="B499" s="8" t="s">
        <v>2111</v>
      </c>
      <c r="C499" s="7" t="s">
        <v>2761</v>
      </c>
      <c r="D499" s="37">
        <v>0</v>
      </c>
      <c r="E499" s="37">
        <v>0</v>
      </c>
      <c r="F499" s="37">
        <v>0</v>
      </c>
      <c r="G499" s="37">
        <v>0</v>
      </c>
      <c r="H499" s="713">
        <f t="shared" si="23"/>
      </c>
    </row>
    <row r="500" spans="1:8" s="440" customFormat="1" ht="24">
      <c r="A500" s="13">
        <v>55</v>
      </c>
      <c r="B500" s="9" t="s">
        <v>2113</v>
      </c>
      <c r="C500" s="6" t="s">
        <v>2112</v>
      </c>
      <c r="D500" s="35">
        <f>D501+D504+D507</f>
        <v>0</v>
      </c>
      <c r="E500" s="35">
        <f>E501+E504+E507</f>
        <v>0</v>
      </c>
      <c r="F500" s="35">
        <f>F501+F504+F507</f>
        <v>0</v>
      </c>
      <c r="G500" s="35">
        <f>G501+G504+G507</f>
        <v>0</v>
      </c>
      <c r="H500" s="713">
        <f t="shared" si="23"/>
      </c>
    </row>
    <row r="501" spans="1:8" ht="12.75">
      <c r="A501" s="12">
        <v>551</v>
      </c>
      <c r="B501" s="10" t="s">
        <v>2114</v>
      </c>
      <c r="C501" s="7" t="s">
        <v>2762</v>
      </c>
      <c r="D501" s="36">
        <f>D502+D503</f>
        <v>0</v>
      </c>
      <c r="E501" s="36">
        <f>E502+E503</f>
        <v>0</v>
      </c>
      <c r="F501" s="36">
        <f>F502+F503</f>
        <v>0</v>
      </c>
      <c r="G501" s="36">
        <f>G502+G503</f>
        <v>0</v>
      </c>
      <c r="H501" s="713">
        <f t="shared" si="23"/>
      </c>
    </row>
    <row r="502" spans="1:8" ht="12.75">
      <c r="A502" s="12">
        <v>5511</v>
      </c>
      <c r="B502" s="10" t="s">
        <v>2115</v>
      </c>
      <c r="C502" s="7" t="s">
        <v>2763</v>
      </c>
      <c r="D502" s="37">
        <v>0</v>
      </c>
      <c r="E502" s="37">
        <v>0</v>
      </c>
      <c r="F502" s="37">
        <v>0</v>
      </c>
      <c r="G502" s="37">
        <v>0</v>
      </c>
      <c r="H502" s="713">
        <f t="shared" si="23"/>
      </c>
    </row>
    <row r="503" spans="1:8" ht="12.75">
      <c r="A503" s="12">
        <v>5512</v>
      </c>
      <c r="B503" s="10" t="s">
        <v>1655</v>
      </c>
      <c r="C503" s="7" t="s">
        <v>2764</v>
      </c>
      <c r="D503" s="37">
        <v>0</v>
      </c>
      <c r="E503" s="37">
        <v>0</v>
      </c>
      <c r="F503" s="37">
        <v>0</v>
      </c>
      <c r="G503" s="37">
        <v>0</v>
      </c>
      <c r="H503" s="713">
        <f t="shared" si="23"/>
      </c>
    </row>
    <row r="504" spans="1:8" ht="12.75">
      <c r="A504" s="12">
        <v>552</v>
      </c>
      <c r="B504" s="10" t="s">
        <v>2116</v>
      </c>
      <c r="C504" s="7" t="s">
        <v>2765</v>
      </c>
      <c r="D504" s="36">
        <f>D505+D506</f>
        <v>0</v>
      </c>
      <c r="E504" s="36">
        <f>E505+E506</f>
        <v>0</v>
      </c>
      <c r="F504" s="36">
        <f>F505+F506</f>
        <v>0</v>
      </c>
      <c r="G504" s="36">
        <f>G505+G506</f>
        <v>0</v>
      </c>
      <c r="H504" s="713">
        <f t="shared" si="23"/>
      </c>
    </row>
    <row r="505" spans="1:8" ht="12.75">
      <c r="A505" s="12">
        <v>5521</v>
      </c>
      <c r="B505" s="10" t="s">
        <v>2117</v>
      </c>
      <c r="C505" s="7" t="s">
        <v>2766</v>
      </c>
      <c r="D505" s="37">
        <v>0</v>
      </c>
      <c r="E505" s="37">
        <v>0</v>
      </c>
      <c r="F505" s="37">
        <v>0</v>
      </c>
      <c r="G505" s="37">
        <v>0</v>
      </c>
      <c r="H505" s="713">
        <f t="shared" si="23"/>
      </c>
    </row>
    <row r="506" spans="1:8" ht="12.75">
      <c r="A506" s="12">
        <v>5522</v>
      </c>
      <c r="B506" s="10" t="s">
        <v>2118</v>
      </c>
      <c r="C506" s="7" t="s">
        <v>2767</v>
      </c>
      <c r="D506" s="37">
        <v>0</v>
      </c>
      <c r="E506" s="37">
        <v>0</v>
      </c>
      <c r="F506" s="37">
        <v>0</v>
      </c>
      <c r="G506" s="37">
        <v>0</v>
      </c>
      <c r="H506" s="713">
        <f t="shared" si="23"/>
      </c>
    </row>
    <row r="507" spans="1:8" ht="12.75">
      <c r="A507" s="12">
        <v>553</v>
      </c>
      <c r="B507" s="10" t="s">
        <v>1569</v>
      </c>
      <c r="C507" s="7" t="s">
        <v>2768</v>
      </c>
      <c r="D507" s="36">
        <f>D508+D509</f>
        <v>0</v>
      </c>
      <c r="E507" s="36">
        <f>E508+E509</f>
        <v>0</v>
      </c>
      <c r="F507" s="36">
        <f>F508+F509</f>
        <v>0</v>
      </c>
      <c r="G507" s="36">
        <f>G508+G509</f>
        <v>0</v>
      </c>
      <c r="H507" s="713">
        <f t="shared" si="23"/>
      </c>
    </row>
    <row r="508" spans="1:8" ht="12.75">
      <c r="A508" s="12">
        <v>5531</v>
      </c>
      <c r="B508" s="10" t="s">
        <v>1570</v>
      </c>
      <c r="C508" s="7" t="s">
        <v>2769</v>
      </c>
      <c r="D508" s="37">
        <v>0</v>
      </c>
      <c r="E508" s="37">
        <v>0</v>
      </c>
      <c r="F508" s="37">
        <v>0</v>
      </c>
      <c r="G508" s="37">
        <v>0</v>
      </c>
      <c r="H508" s="713">
        <f t="shared" si="23"/>
      </c>
    </row>
    <row r="509" spans="1:8" ht="12.75">
      <c r="A509" s="12">
        <v>5532</v>
      </c>
      <c r="B509" s="10" t="s">
        <v>1571</v>
      </c>
      <c r="C509" s="7" t="s">
        <v>2770</v>
      </c>
      <c r="D509" s="37">
        <v>0</v>
      </c>
      <c r="E509" s="37">
        <v>0</v>
      </c>
      <c r="F509" s="37">
        <v>0</v>
      </c>
      <c r="G509" s="37">
        <v>0</v>
      </c>
      <c r="H509" s="713">
        <f t="shared" si="23"/>
      </c>
    </row>
    <row r="510" spans="1:8" s="440" customFormat="1" ht="12.75">
      <c r="A510" s="13"/>
      <c r="B510" s="11" t="s">
        <v>1572</v>
      </c>
      <c r="C510" s="6" t="s">
        <v>1573</v>
      </c>
      <c r="D510" s="35">
        <f>IF(D384&gt;D442,D384-D442,0)</f>
        <v>0</v>
      </c>
      <c r="E510" s="35">
        <f>IF(E384&gt;E442,E384-E442,0)</f>
        <v>0</v>
      </c>
      <c r="F510" s="35">
        <f>IF(F384&gt;F442,F384-F442,0)</f>
        <v>0</v>
      </c>
      <c r="G510" s="35">
        <f>IF(G384&gt;G442,G384-G442,0)</f>
        <v>0</v>
      </c>
      <c r="H510" s="713">
        <f t="shared" si="23"/>
      </c>
    </row>
    <row r="511" spans="1:8" s="440" customFormat="1" ht="12.75">
      <c r="A511" s="13"/>
      <c r="B511" s="11" t="s">
        <v>1574</v>
      </c>
      <c r="C511" s="6" t="s">
        <v>1575</v>
      </c>
      <c r="D511" s="35">
        <f>IF(D384&lt;D442,D442-D384,0)</f>
        <v>0</v>
      </c>
      <c r="E511" s="35">
        <f>IF(E384&lt;E442,E442-E384,0)</f>
        <v>0</v>
      </c>
      <c r="F511" s="35">
        <f>IF(F384&lt;F442,F442-F384,0)</f>
        <v>0</v>
      </c>
      <c r="G511" s="35">
        <f>IF(G384&lt;G442,G442-G384,0)</f>
        <v>0</v>
      </c>
      <c r="H511" s="713">
        <f t="shared" si="23"/>
      </c>
    </row>
    <row r="512" spans="1:8" ht="12.75">
      <c r="A512" s="12">
        <v>92213</v>
      </c>
      <c r="B512" s="10" t="s">
        <v>1576</v>
      </c>
      <c r="C512" s="7" t="s">
        <v>2771</v>
      </c>
      <c r="D512" s="37">
        <v>0</v>
      </c>
      <c r="E512" s="37">
        <v>0</v>
      </c>
      <c r="F512" s="37">
        <v>0</v>
      </c>
      <c r="G512" s="37">
        <v>0</v>
      </c>
      <c r="H512" s="713">
        <f t="shared" si="23"/>
      </c>
    </row>
    <row r="513" spans="1:8" ht="12.75">
      <c r="A513" s="12">
        <v>92223</v>
      </c>
      <c r="B513" s="10" t="s">
        <v>1577</v>
      </c>
      <c r="C513" s="7" t="s">
        <v>2772</v>
      </c>
      <c r="D513" s="37">
        <v>0</v>
      </c>
      <c r="E513" s="37">
        <v>0</v>
      </c>
      <c r="F513" s="37">
        <v>0</v>
      </c>
      <c r="G513" s="37">
        <v>0</v>
      </c>
      <c r="H513" s="713">
        <f t="shared" si="23"/>
      </c>
    </row>
    <row r="514" spans="1:8" s="440" customFormat="1" ht="12.75">
      <c r="A514" s="13"/>
      <c r="B514" s="11" t="s">
        <v>1578</v>
      </c>
      <c r="C514" s="6" t="s">
        <v>1579</v>
      </c>
      <c r="D514" s="35">
        <f>D376+D384</f>
        <v>0</v>
      </c>
      <c r="E514" s="35">
        <f>E376+E384</f>
        <v>0</v>
      </c>
      <c r="F514" s="35">
        <f>F376+F384</f>
        <v>0</v>
      </c>
      <c r="G514" s="35">
        <f>G376+G384</f>
        <v>0</v>
      </c>
      <c r="H514" s="713">
        <f t="shared" si="23"/>
      </c>
    </row>
    <row r="515" spans="1:8" s="440" customFormat="1" ht="12.75">
      <c r="A515" s="13"/>
      <c r="B515" s="11" t="s">
        <v>1580</v>
      </c>
      <c r="C515" s="6" t="s">
        <v>1581</v>
      </c>
      <c r="D515" s="35">
        <f>D377+D442</f>
        <v>0</v>
      </c>
      <c r="E515" s="35">
        <f>E377+E442</f>
        <v>0</v>
      </c>
      <c r="F515" s="35">
        <f>F377+F442</f>
        <v>0</v>
      </c>
      <c r="G515" s="35">
        <f>G377+G442</f>
        <v>0</v>
      </c>
      <c r="H515" s="713">
        <f t="shared" si="23"/>
      </c>
    </row>
    <row r="516" spans="1:8" s="440" customFormat="1" ht="12.75">
      <c r="A516" s="13"/>
      <c r="B516" s="11" t="s">
        <v>1584</v>
      </c>
      <c r="C516" s="6" t="s">
        <v>1582</v>
      </c>
      <c r="D516" s="35">
        <f>IF(D514&gt;D515,D514-D515,0)</f>
        <v>0</v>
      </c>
      <c r="E516" s="35">
        <f>IF(E514&gt;E515,E514-E515,0)</f>
        <v>0</v>
      </c>
      <c r="F516" s="35">
        <f>IF(F514&gt;F515,F514-F515,0)</f>
        <v>0</v>
      </c>
      <c r="G516" s="35">
        <f>IF(G514&gt;G515,G514-G515,0)</f>
        <v>0</v>
      </c>
      <c r="H516" s="713">
        <f t="shared" si="23"/>
      </c>
    </row>
    <row r="517" spans="1:8" s="440" customFormat="1" ht="12.75">
      <c r="A517" s="13"/>
      <c r="B517" s="11" t="s">
        <v>1585</v>
      </c>
      <c r="C517" s="6" t="s">
        <v>1583</v>
      </c>
      <c r="D517" s="35">
        <f>IF(D514&lt;D515,D515-D514,0)</f>
        <v>0</v>
      </c>
      <c r="E517" s="35">
        <f>IF(E514&lt;E515,E515-E514,0)</f>
        <v>0</v>
      </c>
      <c r="F517" s="35">
        <f>IF(F514&lt;F515,F515-F514,0)</f>
        <v>0</v>
      </c>
      <c r="G517" s="35">
        <f>IF(G514&lt;G515,G515-G514,0)</f>
        <v>0</v>
      </c>
      <c r="H517" s="713">
        <f t="shared" si="23"/>
      </c>
    </row>
    <row r="518" spans="1:8" ht="12.75">
      <c r="A518" s="12" t="s">
        <v>1586</v>
      </c>
      <c r="B518" s="10" t="s">
        <v>1587</v>
      </c>
      <c r="C518" s="7" t="s">
        <v>2773</v>
      </c>
      <c r="D518" s="36">
        <f>IF(D380+D512&lt;(D381+D513),0,D380+D512-D381-D513)</f>
        <v>0</v>
      </c>
      <c r="E518" s="36">
        <f>IF(E380+E512&lt;(E381+E513),0,E380+E512-E381-E513)</f>
        <v>0</v>
      </c>
      <c r="F518" s="36">
        <f>IF(F380+F512&lt;(F381+F513),0,F380+F512-F381-F513)</f>
        <v>0</v>
      </c>
      <c r="G518" s="36">
        <f>IF(G380+G512&lt;(G381+G513),0,G380+G512-G381-G513)</f>
        <v>0</v>
      </c>
      <c r="H518" s="713">
        <f t="shared" si="23"/>
      </c>
    </row>
    <row r="519" spans="1:8" ht="12.75">
      <c r="A519" s="12" t="s">
        <v>1588</v>
      </c>
      <c r="B519" s="10" t="s">
        <v>1589</v>
      </c>
      <c r="C519" s="7" t="s">
        <v>2774</v>
      </c>
      <c r="D519" s="36">
        <f>IF(D381+D513&gt;(D380+D512),D381+D513-D380-D512,0)</f>
        <v>0</v>
      </c>
      <c r="E519" s="36">
        <f>IF(E381+E513&gt;(E380+E512),E381+E513-E380-E512,0)</f>
        <v>0</v>
      </c>
      <c r="F519" s="36">
        <f>IF(F381+F513&gt;(F380+F512),F381+F513-F380-F512,0)</f>
        <v>0</v>
      </c>
      <c r="G519" s="36">
        <f>IF(G381+G513&gt;(G380+G512),G381+G513-G380-G512,0)</f>
        <v>0</v>
      </c>
      <c r="H519" s="713">
        <f t="shared" si="23"/>
      </c>
    </row>
    <row r="520" spans="1:8" s="440" customFormat="1" ht="24">
      <c r="A520" s="13"/>
      <c r="B520" s="9" t="s">
        <v>1590</v>
      </c>
      <c r="C520" s="6" t="s">
        <v>1591</v>
      </c>
      <c r="D520" s="35">
        <f>IF(D516+D518&gt;D517+D519,D516+D518-D517-D519,0)</f>
        <v>0</v>
      </c>
      <c r="E520" s="35">
        <f>IF(E516+E518&gt;E517+E519,E516+E518-E517-E519,0)</f>
        <v>0</v>
      </c>
      <c r="F520" s="35">
        <f>IF(F516+F518&gt;F517+F519,F516+F518-F517-F519,0)</f>
        <v>0</v>
      </c>
      <c r="G520" s="35">
        <f>IF(G516+G518&gt;G517+G519,G516+G518-G517-G519,0)</f>
        <v>0</v>
      </c>
      <c r="H520" s="713">
        <f t="shared" si="23"/>
      </c>
    </row>
    <row r="521" spans="1:8" s="440" customFormat="1" ht="24">
      <c r="A521" s="13"/>
      <c r="B521" s="9" t="s">
        <v>1593</v>
      </c>
      <c r="C521" s="6" t="s">
        <v>1592</v>
      </c>
      <c r="D521" s="35">
        <f>IF(D517+D519&gt;D516+D518,D517+D519-D516-D518,0)</f>
        <v>0</v>
      </c>
      <c r="E521" s="35">
        <f>IF(E517+E519&gt;E516+E518,E517+E519-E516-E518,0)</f>
        <v>0</v>
      </c>
      <c r="F521" s="35">
        <f>IF(F517+F519&gt;F516+F518,F517+F519-F516-F518,0)</f>
        <v>0</v>
      </c>
      <c r="G521" s="35">
        <f>IF(G517+G519&gt;G516+G518,G517+G519-G516-G518,0)</f>
        <v>0</v>
      </c>
      <c r="H521" s="713">
        <f t="shared" si="23"/>
      </c>
    </row>
    <row r="522" spans="1:8" s="440" customFormat="1" ht="12.75">
      <c r="A522" s="13">
        <v>191</v>
      </c>
      <c r="B522" s="11" t="s">
        <v>1064</v>
      </c>
      <c r="C522" s="6" t="s">
        <v>1594</v>
      </c>
      <c r="D522" s="37">
        <v>0</v>
      </c>
      <c r="E522" s="37">
        <v>0</v>
      </c>
      <c r="F522" s="37"/>
      <c r="G522" s="37"/>
      <c r="H522" s="713">
        <f t="shared" si="23"/>
      </c>
    </row>
    <row r="523" spans="1:8" s="440" customFormat="1" ht="12">
      <c r="A523" s="13"/>
      <c r="B523" s="11" t="s">
        <v>1595</v>
      </c>
      <c r="C523" s="6"/>
      <c r="D523" s="37">
        <v>0</v>
      </c>
      <c r="E523" s="37">
        <v>0</v>
      </c>
      <c r="F523" s="37"/>
      <c r="G523" s="37"/>
      <c r="H523" s="713">
        <f t="shared" si="23"/>
      </c>
    </row>
    <row r="524" spans="1:8" s="440" customFormat="1" ht="12.75">
      <c r="A524" s="13">
        <v>11</v>
      </c>
      <c r="B524" s="11" t="s">
        <v>1609</v>
      </c>
      <c r="C524" s="6" t="s">
        <v>1596</v>
      </c>
      <c r="D524" s="37">
        <v>0</v>
      </c>
      <c r="E524" s="37">
        <v>0</v>
      </c>
      <c r="F524" s="37">
        <v>0</v>
      </c>
      <c r="G524" s="37">
        <v>0</v>
      </c>
      <c r="H524" s="713">
        <f t="shared" si="23"/>
      </c>
    </row>
    <row r="525" spans="1:8" s="440" customFormat="1" ht="24">
      <c r="A525" s="325" t="s">
        <v>1610</v>
      </c>
      <c r="B525" s="11" t="s">
        <v>1611</v>
      </c>
      <c r="C525" s="6" t="s">
        <v>1607</v>
      </c>
      <c r="D525" s="37">
        <v>0</v>
      </c>
      <c r="E525" s="37">
        <v>0</v>
      </c>
      <c r="F525" s="37">
        <v>0</v>
      </c>
      <c r="G525" s="37">
        <v>0</v>
      </c>
      <c r="H525" s="713">
        <f t="shared" si="23"/>
      </c>
    </row>
    <row r="526" spans="1:8" s="440" customFormat="1" ht="24">
      <c r="A526" s="325" t="s">
        <v>1612</v>
      </c>
      <c r="B526" s="11" t="s">
        <v>1613</v>
      </c>
      <c r="C526" s="6" t="s">
        <v>1597</v>
      </c>
      <c r="D526" s="37">
        <v>0</v>
      </c>
      <c r="E526" s="37">
        <v>0</v>
      </c>
      <c r="F526" s="37">
        <v>0</v>
      </c>
      <c r="G526" s="37">
        <v>0</v>
      </c>
      <c r="H526" s="713">
        <f t="shared" si="23"/>
      </c>
    </row>
    <row r="527" spans="1:8" s="440" customFormat="1" ht="12.75">
      <c r="A527" s="13">
        <v>11</v>
      </c>
      <c r="B527" s="11" t="s">
        <v>1614</v>
      </c>
      <c r="C527" s="6" t="s">
        <v>1608</v>
      </c>
      <c r="D527" s="35">
        <f>D524+D525-D526</f>
        <v>0</v>
      </c>
      <c r="E527" s="35">
        <f>E524+E525-E526</f>
        <v>0</v>
      </c>
      <c r="F527" s="35">
        <f>F524+F525-F526</f>
        <v>0</v>
      </c>
      <c r="G527" s="35">
        <f>G524+G525-G526</f>
        <v>0</v>
      </c>
      <c r="H527" s="713">
        <f t="shared" si="23"/>
      </c>
    </row>
    <row r="528" spans="1:8" ht="24">
      <c r="A528" s="12"/>
      <c r="B528" s="8" t="s">
        <v>2183</v>
      </c>
      <c r="C528" s="7" t="s">
        <v>2775</v>
      </c>
      <c r="D528" s="37">
        <v>0</v>
      </c>
      <c r="E528" s="37">
        <v>0</v>
      </c>
      <c r="F528" s="37">
        <v>0</v>
      </c>
      <c r="G528" s="37">
        <v>0</v>
      </c>
      <c r="H528" s="713">
        <f t="shared" si="23"/>
      </c>
    </row>
    <row r="529" spans="1:8" ht="24">
      <c r="A529" s="12"/>
      <c r="B529" s="8" t="s">
        <v>2184</v>
      </c>
      <c r="C529" s="7" t="s">
        <v>2776</v>
      </c>
      <c r="D529" s="37">
        <v>0</v>
      </c>
      <c r="E529" s="37">
        <v>0</v>
      </c>
      <c r="F529" s="37">
        <v>0</v>
      </c>
      <c r="G529" s="37">
        <v>0</v>
      </c>
      <c r="H529" s="713">
        <f t="shared" si="23"/>
      </c>
    </row>
    <row r="530" spans="1:8" ht="12.75">
      <c r="A530" s="12"/>
      <c r="B530" s="10" t="s">
        <v>2185</v>
      </c>
      <c r="C530" s="7" t="s">
        <v>2777</v>
      </c>
      <c r="D530" s="37">
        <v>0</v>
      </c>
      <c r="E530" s="37">
        <v>0</v>
      </c>
      <c r="F530" s="37">
        <v>0</v>
      </c>
      <c r="G530" s="37">
        <v>0</v>
      </c>
      <c r="H530" s="713">
        <f t="shared" si="23"/>
      </c>
    </row>
    <row r="531" spans="1:8" ht="12.75">
      <c r="A531" s="12"/>
      <c r="B531" s="10" t="s">
        <v>2186</v>
      </c>
      <c r="C531" s="7" t="s">
        <v>2778</v>
      </c>
      <c r="D531" s="37">
        <v>0</v>
      </c>
      <c r="E531" s="37">
        <v>0</v>
      </c>
      <c r="F531" s="37">
        <v>0</v>
      </c>
      <c r="G531" s="37">
        <v>0</v>
      </c>
      <c r="H531" s="713">
        <f t="shared" si="23"/>
      </c>
    </row>
    <row r="532" spans="1:8" ht="12.75">
      <c r="A532" s="12">
        <v>61311</v>
      </c>
      <c r="B532" s="10" t="s">
        <v>2187</v>
      </c>
      <c r="C532" s="7" t="s">
        <v>2779</v>
      </c>
      <c r="D532" s="37">
        <v>0</v>
      </c>
      <c r="E532" s="37">
        <v>0</v>
      </c>
      <c r="F532" s="37">
        <v>0</v>
      </c>
      <c r="G532" s="37">
        <v>0</v>
      </c>
      <c r="H532" s="713">
        <f t="shared" si="23"/>
      </c>
    </row>
    <row r="533" spans="1:8" ht="12.75">
      <c r="A533" s="12">
        <v>61312</v>
      </c>
      <c r="B533" s="10" t="s">
        <v>2188</v>
      </c>
      <c r="C533" s="7" t="s">
        <v>2780</v>
      </c>
      <c r="D533" s="37">
        <v>0</v>
      </c>
      <c r="E533" s="37">
        <v>0</v>
      </c>
      <c r="F533" s="37">
        <v>0</v>
      </c>
      <c r="G533" s="37">
        <v>0</v>
      </c>
      <c r="H533" s="713">
        <f t="shared" si="23"/>
      </c>
    </row>
    <row r="534" spans="1:8" ht="12.75">
      <c r="A534" s="12">
        <v>61313</v>
      </c>
      <c r="B534" s="10" t="s">
        <v>2189</v>
      </c>
      <c r="C534" s="7" t="s">
        <v>2781</v>
      </c>
      <c r="D534" s="37">
        <v>0</v>
      </c>
      <c r="E534" s="37">
        <v>0</v>
      </c>
      <c r="F534" s="37">
        <v>0</v>
      </c>
      <c r="G534" s="37">
        <v>0</v>
      </c>
      <c r="H534" s="713">
        <f t="shared" si="23"/>
      </c>
    </row>
    <row r="535" spans="1:8" ht="12.75">
      <c r="A535" s="12">
        <v>61314</v>
      </c>
      <c r="B535" s="10" t="s">
        <v>2190</v>
      </c>
      <c r="C535" s="7" t="s">
        <v>2782</v>
      </c>
      <c r="D535" s="37">
        <v>0</v>
      </c>
      <c r="E535" s="37">
        <v>0</v>
      </c>
      <c r="F535" s="37">
        <v>0</v>
      </c>
      <c r="G535" s="37">
        <v>0</v>
      </c>
      <c r="H535" s="713">
        <f t="shared" si="23"/>
      </c>
    </row>
    <row r="536" spans="1:8" ht="12.75">
      <c r="A536" s="12">
        <v>61315</v>
      </c>
      <c r="B536" s="10" t="s">
        <v>2191</v>
      </c>
      <c r="C536" s="7" t="s">
        <v>2783</v>
      </c>
      <c r="D536" s="37">
        <v>0</v>
      </c>
      <c r="E536" s="37">
        <v>0</v>
      </c>
      <c r="F536" s="37">
        <v>0</v>
      </c>
      <c r="G536" s="37">
        <v>0</v>
      </c>
      <c r="H536" s="713">
        <f t="shared" si="23"/>
      </c>
    </row>
    <row r="537" spans="1:8" ht="12.75">
      <c r="A537" s="12">
        <v>61319</v>
      </c>
      <c r="B537" s="10" t="s">
        <v>2192</v>
      </c>
      <c r="C537" s="7" t="s">
        <v>2784</v>
      </c>
      <c r="D537" s="37">
        <v>0</v>
      </c>
      <c r="E537" s="37">
        <v>0</v>
      </c>
      <c r="F537" s="37">
        <v>0</v>
      </c>
      <c r="G537" s="37">
        <v>0</v>
      </c>
      <c r="H537" s="713">
        <f t="shared" si="23"/>
      </c>
    </row>
    <row r="538" spans="1:8" ht="24">
      <c r="A538" s="12">
        <v>61431</v>
      </c>
      <c r="B538" s="8" t="s">
        <v>2193</v>
      </c>
      <c r="C538" s="7" t="s">
        <v>2785</v>
      </c>
      <c r="D538" s="37">
        <v>0</v>
      </c>
      <c r="E538" s="37">
        <v>0</v>
      </c>
      <c r="F538" s="37">
        <v>0</v>
      </c>
      <c r="G538" s="37">
        <v>0</v>
      </c>
      <c r="H538" s="713">
        <f t="shared" si="23"/>
      </c>
    </row>
    <row r="539" spans="1:8" ht="12.75">
      <c r="A539" s="12">
        <v>61432</v>
      </c>
      <c r="B539" s="10" t="s">
        <v>2194</v>
      </c>
      <c r="C539" s="7" t="s">
        <v>2786</v>
      </c>
      <c r="D539" s="37">
        <v>0</v>
      </c>
      <c r="E539" s="37">
        <v>0</v>
      </c>
      <c r="F539" s="37">
        <v>0</v>
      </c>
      <c r="G539" s="37">
        <v>0</v>
      </c>
      <c r="H539" s="713">
        <f t="shared" si="23"/>
      </c>
    </row>
    <row r="540" spans="1:8" ht="12.75">
      <c r="A540" s="12">
        <v>61433</v>
      </c>
      <c r="B540" s="10" t="s">
        <v>2195</v>
      </c>
      <c r="C540" s="7" t="s">
        <v>2787</v>
      </c>
      <c r="D540" s="37">
        <v>0</v>
      </c>
      <c r="E540" s="37">
        <v>0</v>
      </c>
      <c r="F540" s="37">
        <v>0</v>
      </c>
      <c r="G540" s="37">
        <v>0</v>
      </c>
      <c r="H540" s="713">
        <f t="shared" si="23"/>
      </c>
    </row>
    <row r="541" spans="1:8" ht="12.75">
      <c r="A541" s="12">
        <v>61434</v>
      </c>
      <c r="B541" s="10" t="s">
        <v>2196</v>
      </c>
      <c r="C541" s="7" t="s">
        <v>2788</v>
      </c>
      <c r="D541" s="37">
        <v>0</v>
      </c>
      <c r="E541" s="37">
        <v>0</v>
      </c>
      <c r="F541" s="37">
        <v>0</v>
      </c>
      <c r="G541" s="37">
        <v>0</v>
      </c>
      <c r="H541" s="713">
        <f t="shared" si="23"/>
      </c>
    </row>
    <row r="542" spans="1:8" ht="12.75">
      <c r="A542" s="12">
        <v>61435</v>
      </c>
      <c r="B542" s="10" t="s">
        <v>2197</v>
      </c>
      <c r="C542" s="7" t="s">
        <v>2789</v>
      </c>
      <c r="D542" s="37">
        <v>0</v>
      </c>
      <c r="E542" s="37">
        <v>0</v>
      </c>
      <c r="F542" s="37">
        <v>0</v>
      </c>
      <c r="G542" s="37">
        <v>0</v>
      </c>
      <c r="H542" s="713">
        <f t="shared" si="23"/>
      </c>
    </row>
    <row r="543" spans="1:8" ht="12.75">
      <c r="A543" s="12">
        <v>61436</v>
      </c>
      <c r="B543" s="10" t="s">
        <v>2198</v>
      </c>
      <c r="C543" s="7" t="s">
        <v>2790</v>
      </c>
      <c r="D543" s="37">
        <v>0</v>
      </c>
      <c r="E543" s="37">
        <v>0</v>
      </c>
      <c r="F543" s="37">
        <v>0</v>
      </c>
      <c r="G543" s="37">
        <v>0</v>
      </c>
      <c r="H543" s="713">
        <f t="shared" si="23"/>
      </c>
    </row>
    <row r="544" spans="1:8" ht="12.75">
      <c r="A544" s="12">
        <v>61437</v>
      </c>
      <c r="B544" s="10" t="s">
        <v>2199</v>
      </c>
      <c r="C544" s="7" t="s">
        <v>2791</v>
      </c>
      <c r="D544" s="37">
        <v>0</v>
      </c>
      <c r="E544" s="37">
        <v>0</v>
      </c>
      <c r="F544" s="37">
        <v>0</v>
      </c>
      <c r="G544" s="37">
        <v>0</v>
      </c>
      <c r="H544" s="713">
        <f t="shared" si="23"/>
      </c>
    </row>
    <row r="545" spans="1:8" ht="12.75">
      <c r="A545" s="12">
        <v>61438</v>
      </c>
      <c r="B545" s="10" t="s">
        <v>2200</v>
      </c>
      <c r="C545" s="7" t="s">
        <v>2792</v>
      </c>
      <c r="D545" s="37">
        <v>0</v>
      </c>
      <c r="E545" s="37">
        <v>0</v>
      </c>
      <c r="F545" s="37">
        <v>0</v>
      </c>
      <c r="G545" s="37">
        <v>0</v>
      </c>
      <c r="H545" s="713">
        <f t="shared" si="23"/>
      </c>
    </row>
    <row r="546" spans="1:8" ht="12.75">
      <c r="A546" s="12">
        <v>61451</v>
      </c>
      <c r="B546" s="10" t="s">
        <v>1662</v>
      </c>
      <c r="C546" s="7" t="s">
        <v>2793</v>
      </c>
      <c r="D546" s="37">
        <v>0</v>
      </c>
      <c r="E546" s="37">
        <v>0</v>
      </c>
      <c r="F546" s="37">
        <v>0</v>
      </c>
      <c r="G546" s="37">
        <v>0</v>
      </c>
      <c r="H546" s="713">
        <f t="shared" si="23"/>
      </c>
    </row>
    <row r="547" spans="1:8" ht="12.75">
      <c r="A547" s="12">
        <v>64152</v>
      </c>
      <c r="B547" s="10" t="s">
        <v>1663</v>
      </c>
      <c r="C547" s="7" t="s">
        <v>2794</v>
      </c>
      <c r="D547" s="37">
        <v>0</v>
      </c>
      <c r="E547" s="37">
        <v>0</v>
      </c>
      <c r="F547" s="37">
        <v>0</v>
      </c>
      <c r="G547" s="37">
        <v>0</v>
      </c>
      <c r="H547" s="713">
        <f t="shared" si="23"/>
      </c>
    </row>
    <row r="548" spans="1:8" ht="12.75">
      <c r="A548" s="12">
        <v>61453</v>
      </c>
      <c r="B548" s="10" t="s">
        <v>1664</v>
      </c>
      <c r="C548" s="7" t="s">
        <v>2795</v>
      </c>
      <c r="D548" s="37">
        <v>0</v>
      </c>
      <c r="E548" s="37">
        <v>0</v>
      </c>
      <c r="F548" s="37">
        <v>0</v>
      </c>
      <c r="G548" s="37">
        <v>0</v>
      </c>
      <c r="H548" s="713">
        <f aca="true" t="shared" si="24" ref="H548:H611">IF(F548=0,"",(IF(G548=0,"",G548/F548*100)))</f>
      </c>
    </row>
    <row r="549" spans="1:8" ht="12.75">
      <c r="A549" s="12">
        <v>61454</v>
      </c>
      <c r="B549" s="10" t="s">
        <v>1665</v>
      </c>
      <c r="C549" s="7" t="s">
        <v>2796</v>
      </c>
      <c r="D549" s="37">
        <v>0</v>
      </c>
      <c r="E549" s="37">
        <v>0</v>
      </c>
      <c r="F549" s="37">
        <v>0</v>
      </c>
      <c r="G549" s="37">
        <v>0</v>
      </c>
      <c r="H549" s="713">
        <f t="shared" si="24"/>
      </c>
    </row>
    <row r="550" spans="1:8" ht="12.75">
      <c r="A550" s="12">
        <v>61459</v>
      </c>
      <c r="B550" s="10" t="s">
        <v>1666</v>
      </c>
      <c r="C550" s="7" t="s">
        <v>1602</v>
      </c>
      <c r="D550" s="37">
        <v>0</v>
      </c>
      <c r="E550" s="37">
        <v>0</v>
      </c>
      <c r="F550" s="37">
        <v>0</v>
      </c>
      <c r="G550" s="37">
        <v>0</v>
      </c>
      <c r="H550" s="713">
        <f t="shared" si="24"/>
      </c>
    </row>
    <row r="551" spans="1:8" ht="12.75">
      <c r="A551" s="12">
        <v>63311</v>
      </c>
      <c r="B551" s="10" t="s">
        <v>1667</v>
      </c>
      <c r="C551" s="7" t="s">
        <v>1598</v>
      </c>
      <c r="D551" s="37">
        <v>0</v>
      </c>
      <c r="E551" s="37">
        <v>0</v>
      </c>
      <c r="F551" s="37">
        <v>0</v>
      </c>
      <c r="G551" s="37">
        <v>0</v>
      </c>
      <c r="H551" s="713">
        <f t="shared" si="24"/>
      </c>
    </row>
    <row r="552" spans="1:8" ht="12.75">
      <c r="A552" s="12">
        <v>63321</v>
      </c>
      <c r="B552" s="10" t="s">
        <v>1668</v>
      </c>
      <c r="C552" s="7" t="s">
        <v>1603</v>
      </c>
      <c r="D552" s="37">
        <v>0</v>
      </c>
      <c r="E552" s="37">
        <v>0</v>
      </c>
      <c r="F552" s="37">
        <v>0</v>
      </c>
      <c r="G552" s="37">
        <v>0</v>
      </c>
      <c r="H552" s="713">
        <f t="shared" si="24"/>
      </c>
    </row>
    <row r="553" spans="1:8" ht="12.75">
      <c r="A553" s="12">
        <v>65264</v>
      </c>
      <c r="B553" s="10" t="s">
        <v>1669</v>
      </c>
      <c r="C553" s="7" t="s">
        <v>1599</v>
      </c>
      <c r="D553" s="37">
        <v>0</v>
      </c>
      <c r="E553" s="37">
        <v>0</v>
      </c>
      <c r="F553" s="37">
        <v>0</v>
      </c>
      <c r="G553" s="37">
        <v>0</v>
      </c>
      <c r="H553" s="713">
        <f t="shared" si="24"/>
      </c>
    </row>
    <row r="554" spans="1:8" ht="12.75">
      <c r="A554" s="12">
        <v>65265</v>
      </c>
      <c r="B554" s="10" t="s">
        <v>1670</v>
      </c>
      <c r="C554" s="7" t="s">
        <v>1604</v>
      </c>
      <c r="D554" s="37">
        <v>0</v>
      </c>
      <c r="E554" s="37">
        <v>0</v>
      </c>
      <c r="F554" s="37">
        <v>0</v>
      </c>
      <c r="G554" s="37">
        <v>0</v>
      </c>
      <c r="H554" s="713">
        <f t="shared" si="24"/>
      </c>
    </row>
    <row r="555" spans="1:8" ht="12.75">
      <c r="A555" s="12">
        <v>65266</v>
      </c>
      <c r="B555" s="10" t="s">
        <v>1671</v>
      </c>
      <c r="C555" s="7" t="s">
        <v>1600</v>
      </c>
      <c r="D555" s="37">
        <v>0</v>
      </c>
      <c r="E555" s="37">
        <v>0</v>
      </c>
      <c r="F555" s="37">
        <v>0</v>
      </c>
      <c r="G555" s="37">
        <v>0</v>
      </c>
      <c r="H555" s="713">
        <f t="shared" si="24"/>
      </c>
    </row>
    <row r="556" spans="1:8" ht="12.75">
      <c r="A556" s="12">
        <v>31</v>
      </c>
      <c r="B556" s="10" t="s">
        <v>1672</v>
      </c>
      <c r="C556" s="7" t="s">
        <v>1605</v>
      </c>
      <c r="D556" s="37">
        <v>0</v>
      </c>
      <c r="E556" s="37">
        <v>0</v>
      </c>
      <c r="F556" s="37">
        <v>0</v>
      </c>
      <c r="G556" s="37">
        <v>0</v>
      </c>
      <c r="H556" s="713">
        <f t="shared" si="24"/>
      </c>
    </row>
    <row r="557" spans="1:8" ht="12.75">
      <c r="A557" s="12">
        <v>31</v>
      </c>
      <c r="B557" s="10" t="s">
        <v>1673</v>
      </c>
      <c r="C557" s="7" t="s">
        <v>1601</v>
      </c>
      <c r="D557" s="37">
        <v>0</v>
      </c>
      <c r="E557" s="37">
        <v>0</v>
      </c>
      <c r="F557" s="37">
        <v>0</v>
      </c>
      <c r="G557" s="37">
        <v>0</v>
      </c>
      <c r="H557" s="713">
        <f t="shared" si="24"/>
      </c>
    </row>
    <row r="558" spans="1:8" ht="12.75">
      <c r="A558" s="12" t="s">
        <v>1674</v>
      </c>
      <c r="B558" s="10" t="s">
        <v>1675</v>
      </c>
      <c r="C558" s="7" t="s">
        <v>1606</v>
      </c>
      <c r="D558" s="37">
        <v>0</v>
      </c>
      <c r="E558" s="37">
        <v>0</v>
      </c>
      <c r="F558" s="37">
        <v>0</v>
      </c>
      <c r="G558" s="37">
        <v>0</v>
      </c>
      <c r="H558" s="713">
        <f t="shared" si="24"/>
      </c>
    </row>
    <row r="559" spans="1:8" ht="12.75">
      <c r="A559" s="12" t="s">
        <v>1674</v>
      </c>
      <c r="B559" s="10" t="s">
        <v>1676</v>
      </c>
      <c r="C559" s="7" t="s">
        <v>1677</v>
      </c>
      <c r="D559" s="37">
        <v>0</v>
      </c>
      <c r="E559" s="37">
        <v>0</v>
      </c>
      <c r="F559" s="37">
        <v>0</v>
      </c>
      <c r="G559" s="37">
        <v>0</v>
      </c>
      <c r="H559" s="713">
        <f t="shared" si="24"/>
      </c>
    </row>
    <row r="560" spans="1:8" ht="12.75">
      <c r="A560" s="12" t="s">
        <v>60</v>
      </c>
      <c r="B560" s="10" t="s">
        <v>61</v>
      </c>
      <c r="C560" s="7" t="s">
        <v>1678</v>
      </c>
      <c r="D560" s="37">
        <v>0</v>
      </c>
      <c r="E560" s="37">
        <v>0</v>
      </c>
      <c r="F560" s="37">
        <v>0</v>
      </c>
      <c r="G560" s="37">
        <v>0</v>
      </c>
      <c r="H560" s="713">
        <f t="shared" si="24"/>
      </c>
    </row>
    <row r="561" spans="1:8" ht="12.75">
      <c r="A561" s="12" t="s">
        <v>60</v>
      </c>
      <c r="B561" s="10" t="s">
        <v>62</v>
      </c>
      <c r="C561" s="7" t="s">
        <v>1679</v>
      </c>
      <c r="D561" s="37">
        <v>0</v>
      </c>
      <c r="E561" s="37">
        <v>0</v>
      </c>
      <c r="F561" s="37">
        <v>0</v>
      </c>
      <c r="G561" s="37">
        <v>0</v>
      </c>
      <c r="H561" s="713">
        <f t="shared" si="24"/>
      </c>
    </row>
    <row r="562" spans="1:8" ht="12.75">
      <c r="A562" s="12">
        <v>31212</v>
      </c>
      <c r="B562" s="10" t="s">
        <v>63</v>
      </c>
      <c r="C562" s="7" t="s">
        <v>1680</v>
      </c>
      <c r="D562" s="37">
        <v>0</v>
      </c>
      <c r="E562" s="37">
        <v>0</v>
      </c>
      <c r="F562" s="37">
        <v>0</v>
      </c>
      <c r="G562" s="37">
        <v>0</v>
      </c>
      <c r="H562" s="713">
        <f t="shared" si="24"/>
      </c>
    </row>
    <row r="563" spans="1:8" ht="12.75">
      <c r="A563" s="12">
        <v>31213</v>
      </c>
      <c r="B563" s="10" t="s">
        <v>64</v>
      </c>
      <c r="C563" s="7" t="s">
        <v>1681</v>
      </c>
      <c r="D563" s="37">
        <v>0</v>
      </c>
      <c r="E563" s="37">
        <v>0</v>
      </c>
      <c r="F563" s="37">
        <v>0</v>
      </c>
      <c r="G563" s="37">
        <v>0</v>
      </c>
      <c r="H563" s="713">
        <f t="shared" si="24"/>
      </c>
    </row>
    <row r="564" spans="1:8" ht="12.75">
      <c r="A564" s="12">
        <v>31214</v>
      </c>
      <c r="B564" s="10" t="s">
        <v>65</v>
      </c>
      <c r="C564" s="7" t="s">
        <v>1682</v>
      </c>
      <c r="D564" s="37">
        <v>0</v>
      </c>
      <c r="E564" s="37">
        <v>0</v>
      </c>
      <c r="F564" s="37">
        <v>0</v>
      </c>
      <c r="G564" s="37">
        <v>0</v>
      </c>
      <c r="H564" s="713">
        <f t="shared" si="24"/>
      </c>
    </row>
    <row r="565" spans="1:8" ht="12.75">
      <c r="A565" s="12">
        <v>31215</v>
      </c>
      <c r="B565" s="10" t="s">
        <v>66</v>
      </c>
      <c r="C565" s="7" t="s">
        <v>1683</v>
      </c>
      <c r="D565" s="37">
        <v>0</v>
      </c>
      <c r="E565" s="37">
        <v>0</v>
      </c>
      <c r="F565" s="37">
        <v>0</v>
      </c>
      <c r="G565" s="37">
        <v>0</v>
      </c>
      <c r="H565" s="713">
        <f t="shared" si="24"/>
      </c>
    </row>
    <row r="566" spans="1:8" ht="12.75">
      <c r="A566" s="12">
        <v>31219</v>
      </c>
      <c r="B566" s="10" t="s">
        <v>67</v>
      </c>
      <c r="C566" s="7" t="s">
        <v>1684</v>
      </c>
      <c r="D566" s="37">
        <v>0</v>
      </c>
      <c r="E566" s="37">
        <v>0</v>
      </c>
      <c r="F566" s="37">
        <v>0</v>
      </c>
      <c r="G566" s="37">
        <v>0</v>
      </c>
      <c r="H566" s="713">
        <f t="shared" si="24"/>
      </c>
    </row>
    <row r="567" spans="1:8" ht="12.75">
      <c r="A567" s="12">
        <v>32</v>
      </c>
      <c r="B567" s="10" t="s">
        <v>68</v>
      </c>
      <c r="C567" s="7" t="s">
        <v>1685</v>
      </c>
      <c r="D567" s="37">
        <v>0</v>
      </c>
      <c r="E567" s="37">
        <v>0</v>
      </c>
      <c r="F567" s="37">
        <v>0</v>
      </c>
      <c r="G567" s="37">
        <v>0</v>
      </c>
      <c r="H567" s="713">
        <f t="shared" si="24"/>
      </c>
    </row>
    <row r="568" spans="1:8" ht="12.75">
      <c r="A568" s="12">
        <v>32</v>
      </c>
      <c r="B568" s="10" t="s">
        <v>69</v>
      </c>
      <c r="C568" s="7" t="s">
        <v>1686</v>
      </c>
      <c r="D568" s="37">
        <v>0</v>
      </c>
      <c r="E568" s="37">
        <v>0</v>
      </c>
      <c r="F568" s="37">
        <v>0</v>
      </c>
      <c r="G568" s="37">
        <v>0</v>
      </c>
      <c r="H568" s="713">
        <f t="shared" si="24"/>
      </c>
    </row>
    <row r="569" spans="1:8" ht="12.75">
      <c r="A569" s="12">
        <v>32121</v>
      </c>
      <c r="B569" s="10" t="s">
        <v>70</v>
      </c>
      <c r="C569" s="7" t="s">
        <v>1687</v>
      </c>
      <c r="D569" s="37">
        <v>0</v>
      </c>
      <c r="E569" s="37">
        <v>0</v>
      </c>
      <c r="F569" s="37">
        <v>0</v>
      </c>
      <c r="G569" s="37">
        <v>0</v>
      </c>
      <c r="H569" s="713">
        <f t="shared" si="24"/>
      </c>
    </row>
    <row r="570" spans="1:8" ht="12.75">
      <c r="A570" s="12">
        <v>32371</v>
      </c>
      <c r="B570" s="10" t="s">
        <v>71</v>
      </c>
      <c r="C570" s="7" t="s">
        <v>1688</v>
      </c>
      <c r="D570" s="37">
        <v>0</v>
      </c>
      <c r="E570" s="37">
        <v>0</v>
      </c>
      <c r="F570" s="37">
        <v>0</v>
      </c>
      <c r="G570" s="37">
        <v>0</v>
      </c>
      <c r="H570" s="713">
        <f t="shared" si="24"/>
      </c>
    </row>
    <row r="571" spans="1:8" ht="12.75">
      <c r="A571" s="12">
        <v>32372</v>
      </c>
      <c r="B571" s="10" t="s">
        <v>72</v>
      </c>
      <c r="C571" s="7" t="s">
        <v>1689</v>
      </c>
      <c r="D571" s="37">
        <v>0</v>
      </c>
      <c r="E571" s="37">
        <v>0</v>
      </c>
      <c r="F571" s="37">
        <v>0</v>
      </c>
      <c r="G571" s="37">
        <v>0</v>
      </c>
      <c r="H571" s="713">
        <f t="shared" si="24"/>
      </c>
    </row>
    <row r="572" spans="1:8" ht="12.75">
      <c r="A572" s="12" t="s">
        <v>73</v>
      </c>
      <c r="B572" s="10" t="s">
        <v>74</v>
      </c>
      <c r="C572" s="7" t="s">
        <v>1690</v>
      </c>
      <c r="D572" s="37">
        <v>0</v>
      </c>
      <c r="E572" s="37">
        <v>0</v>
      </c>
      <c r="F572" s="37">
        <v>0</v>
      </c>
      <c r="G572" s="37">
        <v>0</v>
      </c>
      <c r="H572" s="713">
        <f t="shared" si="24"/>
      </c>
    </row>
    <row r="573" spans="1:8" ht="12.75">
      <c r="A573" s="12">
        <v>32911</v>
      </c>
      <c r="B573" s="10" t="s">
        <v>75</v>
      </c>
      <c r="C573" s="7" t="s">
        <v>1691</v>
      </c>
      <c r="D573" s="37">
        <v>0</v>
      </c>
      <c r="E573" s="37">
        <v>0</v>
      </c>
      <c r="F573" s="37">
        <v>0</v>
      </c>
      <c r="G573" s="37">
        <v>0</v>
      </c>
      <c r="H573" s="713">
        <f t="shared" si="24"/>
      </c>
    </row>
    <row r="574" spans="1:8" ht="12.75">
      <c r="A574" s="12">
        <v>34111</v>
      </c>
      <c r="B574" s="10" t="s">
        <v>1774</v>
      </c>
      <c r="C574" s="7" t="s">
        <v>1692</v>
      </c>
      <c r="D574" s="37">
        <v>0</v>
      </c>
      <c r="E574" s="37">
        <v>0</v>
      </c>
      <c r="F574" s="37">
        <v>0</v>
      </c>
      <c r="G574" s="37">
        <v>0</v>
      </c>
      <c r="H574" s="713">
        <f t="shared" si="24"/>
      </c>
    </row>
    <row r="575" spans="1:8" ht="12.75">
      <c r="A575" s="12">
        <v>34112</v>
      </c>
      <c r="B575" s="10" t="s">
        <v>1065</v>
      </c>
      <c r="C575" s="7" t="s">
        <v>1832</v>
      </c>
      <c r="D575" s="37">
        <v>0</v>
      </c>
      <c r="E575" s="37">
        <v>0</v>
      </c>
      <c r="F575" s="37">
        <v>0</v>
      </c>
      <c r="G575" s="37">
        <v>0</v>
      </c>
      <c r="H575" s="713">
        <f t="shared" si="24"/>
      </c>
    </row>
    <row r="576" spans="1:8" ht="12.75">
      <c r="A576" s="12">
        <v>34121</v>
      </c>
      <c r="B576" s="10" t="s">
        <v>1066</v>
      </c>
      <c r="C576" s="7" t="s">
        <v>1833</v>
      </c>
      <c r="D576" s="37">
        <v>0</v>
      </c>
      <c r="E576" s="37">
        <v>0</v>
      </c>
      <c r="F576" s="37">
        <v>0</v>
      </c>
      <c r="G576" s="37">
        <v>0</v>
      </c>
      <c r="H576" s="713">
        <f t="shared" si="24"/>
      </c>
    </row>
    <row r="577" spans="1:8" ht="12.75">
      <c r="A577" s="12">
        <v>34122</v>
      </c>
      <c r="B577" s="10" t="s">
        <v>1615</v>
      </c>
      <c r="C577" s="7" t="s">
        <v>1834</v>
      </c>
      <c r="D577" s="37">
        <v>0</v>
      </c>
      <c r="E577" s="37">
        <v>0</v>
      </c>
      <c r="F577" s="37">
        <v>0</v>
      </c>
      <c r="G577" s="37">
        <v>0</v>
      </c>
      <c r="H577" s="713">
        <f t="shared" si="24"/>
      </c>
    </row>
    <row r="578" spans="1:8" ht="12.75">
      <c r="A578" s="12">
        <v>34131</v>
      </c>
      <c r="B578" s="10" t="s">
        <v>1616</v>
      </c>
      <c r="C578" s="7" t="s">
        <v>1835</v>
      </c>
      <c r="D578" s="37">
        <v>0</v>
      </c>
      <c r="E578" s="37">
        <v>0</v>
      </c>
      <c r="F578" s="37">
        <v>0</v>
      </c>
      <c r="G578" s="37">
        <v>0</v>
      </c>
      <c r="H578" s="713">
        <f t="shared" si="24"/>
      </c>
    </row>
    <row r="579" spans="1:8" ht="12.75">
      <c r="A579" s="12">
        <v>34132</v>
      </c>
      <c r="B579" s="10" t="s">
        <v>1617</v>
      </c>
      <c r="C579" s="7" t="s">
        <v>1836</v>
      </c>
      <c r="D579" s="37">
        <v>0</v>
      </c>
      <c r="E579" s="37">
        <v>0</v>
      </c>
      <c r="F579" s="37">
        <v>0</v>
      </c>
      <c r="G579" s="37">
        <v>0</v>
      </c>
      <c r="H579" s="713">
        <f t="shared" si="24"/>
      </c>
    </row>
    <row r="580" spans="1:8" ht="12.75">
      <c r="A580" s="12">
        <v>34191</v>
      </c>
      <c r="B580" s="10" t="s">
        <v>1618</v>
      </c>
      <c r="C580" s="7" t="s">
        <v>1837</v>
      </c>
      <c r="D580" s="37">
        <v>0</v>
      </c>
      <c r="E580" s="37">
        <v>0</v>
      </c>
      <c r="F580" s="37">
        <v>0</v>
      </c>
      <c r="G580" s="37">
        <v>0</v>
      </c>
      <c r="H580" s="713">
        <f t="shared" si="24"/>
      </c>
    </row>
    <row r="581" spans="1:8" ht="12.75">
      <c r="A581" s="12">
        <v>34192</v>
      </c>
      <c r="B581" s="10" t="s">
        <v>1619</v>
      </c>
      <c r="C581" s="7" t="s">
        <v>1838</v>
      </c>
      <c r="D581" s="37">
        <v>0</v>
      </c>
      <c r="E581" s="37">
        <v>0</v>
      </c>
      <c r="F581" s="37">
        <v>0</v>
      </c>
      <c r="G581" s="37">
        <v>0</v>
      </c>
      <c r="H581" s="713">
        <f t="shared" si="24"/>
      </c>
    </row>
    <row r="582" spans="1:8" ht="12.75">
      <c r="A582" s="12">
        <v>34211</v>
      </c>
      <c r="B582" s="10" t="s">
        <v>1620</v>
      </c>
      <c r="C582" s="7" t="s">
        <v>1839</v>
      </c>
      <c r="D582" s="37">
        <v>0</v>
      </c>
      <c r="E582" s="37">
        <v>0</v>
      </c>
      <c r="F582" s="37">
        <v>0</v>
      </c>
      <c r="G582" s="37">
        <v>0</v>
      </c>
      <c r="H582" s="713">
        <f t="shared" si="24"/>
      </c>
    </row>
    <row r="583" spans="1:8" ht="12.75">
      <c r="A583" s="12">
        <v>34212</v>
      </c>
      <c r="B583" s="10" t="s">
        <v>1621</v>
      </c>
      <c r="C583" s="7" t="s">
        <v>1840</v>
      </c>
      <c r="D583" s="37">
        <v>0</v>
      </c>
      <c r="E583" s="37">
        <v>0</v>
      </c>
      <c r="F583" s="37">
        <v>0</v>
      </c>
      <c r="G583" s="37">
        <v>0</v>
      </c>
      <c r="H583" s="713">
        <f t="shared" si="24"/>
      </c>
    </row>
    <row r="584" spans="1:8" ht="12.75">
      <c r="A584" s="12">
        <v>34213</v>
      </c>
      <c r="B584" s="10" t="s">
        <v>1622</v>
      </c>
      <c r="C584" s="7" t="s">
        <v>1841</v>
      </c>
      <c r="D584" s="37">
        <v>0</v>
      </c>
      <c r="E584" s="37">
        <v>0</v>
      </c>
      <c r="F584" s="37">
        <v>0</v>
      </c>
      <c r="G584" s="37">
        <v>0</v>
      </c>
      <c r="H584" s="713">
        <f t="shared" si="24"/>
      </c>
    </row>
    <row r="585" spans="1:8" ht="24">
      <c r="A585" s="12">
        <v>34231</v>
      </c>
      <c r="B585" s="8" t="s">
        <v>1623</v>
      </c>
      <c r="C585" s="7" t="s">
        <v>1842</v>
      </c>
      <c r="D585" s="37">
        <v>0</v>
      </c>
      <c r="E585" s="37">
        <v>0</v>
      </c>
      <c r="F585" s="37">
        <v>0</v>
      </c>
      <c r="G585" s="37">
        <v>0</v>
      </c>
      <c r="H585" s="713">
        <f t="shared" si="24"/>
      </c>
    </row>
    <row r="586" spans="1:8" ht="12.75">
      <c r="A586" s="12">
        <v>34232</v>
      </c>
      <c r="B586" s="10" t="s">
        <v>1624</v>
      </c>
      <c r="C586" s="7" t="s">
        <v>1843</v>
      </c>
      <c r="D586" s="37">
        <v>0</v>
      </c>
      <c r="E586" s="37">
        <v>0</v>
      </c>
      <c r="F586" s="37">
        <v>0</v>
      </c>
      <c r="G586" s="37">
        <v>0</v>
      </c>
      <c r="H586" s="713">
        <f t="shared" si="24"/>
      </c>
    </row>
    <row r="587" spans="1:8" ht="12.75">
      <c r="A587" s="12">
        <v>34241</v>
      </c>
      <c r="B587" s="10" t="s">
        <v>1625</v>
      </c>
      <c r="C587" s="7" t="s">
        <v>1844</v>
      </c>
      <c r="D587" s="37">
        <v>0</v>
      </c>
      <c r="E587" s="37">
        <v>0</v>
      </c>
      <c r="F587" s="37">
        <v>0</v>
      </c>
      <c r="G587" s="37">
        <v>0</v>
      </c>
      <c r="H587" s="713">
        <f t="shared" si="24"/>
      </c>
    </row>
    <row r="588" spans="1:8" ht="12.75">
      <c r="A588" s="12">
        <v>34242</v>
      </c>
      <c r="B588" s="10" t="s">
        <v>1626</v>
      </c>
      <c r="C588" s="7" t="s">
        <v>1845</v>
      </c>
      <c r="D588" s="37">
        <v>0</v>
      </c>
      <c r="E588" s="37">
        <v>0</v>
      </c>
      <c r="F588" s="37">
        <v>0</v>
      </c>
      <c r="G588" s="37">
        <v>0</v>
      </c>
      <c r="H588" s="713">
        <f t="shared" si="24"/>
      </c>
    </row>
    <row r="589" spans="1:8" ht="12.75">
      <c r="A589" s="12">
        <v>35231</v>
      </c>
      <c r="B589" s="10" t="s">
        <v>1627</v>
      </c>
      <c r="C589" s="7" t="s">
        <v>1846</v>
      </c>
      <c r="D589" s="37">
        <v>0</v>
      </c>
      <c r="E589" s="37">
        <v>0</v>
      </c>
      <c r="F589" s="37">
        <v>0</v>
      </c>
      <c r="G589" s="37">
        <v>0</v>
      </c>
      <c r="H589" s="713">
        <f t="shared" si="24"/>
      </c>
    </row>
    <row r="590" spans="1:8" ht="12.75">
      <c r="A590" s="12" t="s">
        <v>1628</v>
      </c>
      <c r="B590" s="10" t="s">
        <v>1629</v>
      </c>
      <c r="C590" s="7" t="s">
        <v>1847</v>
      </c>
      <c r="D590" s="37">
        <v>0</v>
      </c>
      <c r="E590" s="37">
        <v>0</v>
      </c>
      <c r="F590" s="37">
        <v>0</v>
      </c>
      <c r="G590" s="37">
        <v>0</v>
      </c>
      <c r="H590" s="713">
        <f t="shared" si="24"/>
      </c>
    </row>
    <row r="591" spans="1:8" ht="12.75">
      <c r="A591" s="12">
        <v>37111</v>
      </c>
      <c r="B591" s="10" t="s">
        <v>1630</v>
      </c>
      <c r="C591" s="7" t="s">
        <v>1848</v>
      </c>
      <c r="D591" s="37">
        <v>0</v>
      </c>
      <c r="E591" s="37">
        <v>0</v>
      </c>
      <c r="F591" s="37">
        <v>0</v>
      </c>
      <c r="G591" s="37">
        <v>0</v>
      </c>
      <c r="H591" s="713">
        <f t="shared" si="24"/>
      </c>
    </row>
    <row r="592" spans="1:8" ht="12.75">
      <c r="A592" s="12">
        <v>37114</v>
      </c>
      <c r="B592" s="10" t="s">
        <v>1631</v>
      </c>
      <c r="C592" s="7" t="s">
        <v>1849</v>
      </c>
      <c r="D592" s="37">
        <v>0</v>
      </c>
      <c r="E592" s="37">
        <v>0</v>
      </c>
      <c r="F592" s="37">
        <v>0</v>
      </c>
      <c r="G592" s="37">
        <v>0</v>
      </c>
      <c r="H592" s="713">
        <f t="shared" si="24"/>
      </c>
    </row>
    <row r="593" spans="1:8" ht="12.75">
      <c r="A593" s="12">
        <v>37115</v>
      </c>
      <c r="B593" s="10" t="s">
        <v>1632</v>
      </c>
      <c r="C593" s="7" t="s">
        <v>1850</v>
      </c>
      <c r="D593" s="37">
        <v>0</v>
      </c>
      <c r="E593" s="37">
        <v>0</v>
      </c>
      <c r="F593" s="37">
        <v>0</v>
      </c>
      <c r="G593" s="37">
        <v>0</v>
      </c>
      <c r="H593" s="713">
        <f t="shared" si="24"/>
      </c>
    </row>
    <row r="594" spans="1:8" ht="12.75">
      <c r="A594" s="12">
        <v>37116</v>
      </c>
      <c r="B594" s="10" t="s">
        <v>1633</v>
      </c>
      <c r="C594" s="7" t="s">
        <v>1851</v>
      </c>
      <c r="D594" s="37">
        <v>0</v>
      </c>
      <c r="E594" s="37">
        <v>0</v>
      </c>
      <c r="F594" s="37">
        <v>0</v>
      </c>
      <c r="G594" s="37">
        <v>0</v>
      </c>
      <c r="H594" s="713">
        <f t="shared" si="24"/>
      </c>
    </row>
    <row r="595" spans="1:8" ht="12.75">
      <c r="A595" s="12">
        <v>37117</v>
      </c>
      <c r="B595" s="10" t="s">
        <v>1634</v>
      </c>
      <c r="C595" s="7" t="s">
        <v>1852</v>
      </c>
      <c r="D595" s="37">
        <v>0</v>
      </c>
      <c r="E595" s="37">
        <v>0</v>
      </c>
      <c r="F595" s="37">
        <v>0</v>
      </c>
      <c r="G595" s="37">
        <v>0</v>
      </c>
      <c r="H595" s="713">
        <f t="shared" si="24"/>
      </c>
    </row>
    <row r="596" spans="1:8" ht="12.75">
      <c r="A596" s="12">
        <v>37211</v>
      </c>
      <c r="B596" s="10" t="s">
        <v>1635</v>
      </c>
      <c r="C596" s="7" t="s">
        <v>1853</v>
      </c>
      <c r="D596" s="37">
        <v>0</v>
      </c>
      <c r="E596" s="37">
        <v>0</v>
      </c>
      <c r="F596" s="37">
        <v>0</v>
      </c>
      <c r="G596" s="37">
        <v>0</v>
      </c>
      <c r="H596" s="713">
        <f t="shared" si="24"/>
      </c>
    </row>
    <row r="597" spans="1:8" ht="12.75">
      <c r="A597" s="12">
        <v>37212</v>
      </c>
      <c r="B597" s="10" t="s">
        <v>1636</v>
      </c>
      <c r="C597" s="7" t="s">
        <v>1854</v>
      </c>
      <c r="D597" s="37">
        <v>0</v>
      </c>
      <c r="E597" s="37">
        <v>0</v>
      </c>
      <c r="F597" s="37">
        <v>0</v>
      </c>
      <c r="G597" s="37">
        <v>0</v>
      </c>
      <c r="H597" s="713">
        <f t="shared" si="24"/>
      </c>
    </row>
    <row r="598" spans="1:8" ht="12.75">
      <c r="A598" s="12">
        <v>37213</v>
      </c>
      <c r="B598" s="10" t="s">
        <v>1637</v>
      </c>
      <c r="C598" s="7" t="s">
        <v>1855</v>
      </c>
      <c r="D598" s="37">
        <v>0</v>
      </c>
      <c r="E598" s="37">
        <v>0</v>
      </c>
      <c r="F598" s="37">
        <v>0</v>
      </c>
      <c r="G598" s="37">
        <v>0</v>
      </c>
      <c r="H598" s="713">
        <f t="shared" si="24"/>
      </c>
    </row>
    <row r="599" spans="1:8" ht="12.75">
      <c r="A599" s="12">
        <v>37214</v>
      </c>
      <c r="B599" s="10" t="s">
        <v>1638</v>
      </c>
      <c r="C599" s="7" t="s">
        <v>1856</v>
      </c>
      <c r="D599" s="37">
        <v>0</v>
      </c>
      <c r="E599" s="37">
        <v>0</v>
      </c>
      <c r="F599" s="37">
        <v>0</v>
      </c>
      <c r="G599" s="37">
        <v>0</v>
      </c>
      <c r="H599" s="713">
        <f t="shared" si="24"/>
      </c>
    </row>
    <row r="600" spans="1:8" ht="12.75">
      <c r="A600" s="12">
        <v>37215</v>
      </c>
      <c r="B600" s="10" t="s">
        <v>1639</v>
      </c>
      <c r="C600" s="7" t="s">
        <v>1857</v>
      </c>
      <c r="D600" s="37">
        <v>0</v>
      </c>
      <c r="E600" s="37">
        <v>0</v>
      </c>
      <c r="F600" s="37">
        <v>0</v>
      </c>
      <c r="G600" s="37">
        <v>0</v>
      </c>
      <c r="H600" s="713">
        <f t="shared" si="24"/>
      </c>
    </row>
    <row r="601" spans="1:8" ht="12.75">
      <c r="A601" s="12">
        <v>37217</v>
      </c>
      <c r="B601" s="10" t="s">
        <v>1640</v>
      </c>
      <c r="C601" s="7" t="s">
        <v>1858</v>
      </c>
      <c r="D601" s="37">
        <v>0</v>
      </c>
      <c r="E601" s="37">
        <v>0</v>
      </c>
      <c r="F601" s="37">
        <v>0</v>
      </c>
      <c r="G601" s="37">
        <v>0</v>
      </c>
      <c r="H601" s="713">
        <f t="shared" si="24"/>
      </c>
    </row>
    <row r="602" spans="1:8" ht="12.75">
      <c r="A602" s="12">
        <v>37218</v>
      </c>
      <c r="B602" s="10" t="s">
        <v>1641</v>
      </c>
      <c r="C602" s="7" t="s">
        <v>1859</v>
      </c>
      <c r="D602" s="37">
        <v>0</v>
      </c>
      <c r="E602" s="37">
        <v>0</v>
      </c>
      <c r="F602" s="37">
        <v>0</v>
      </c>
      <c r="G602" s="37">
        <v>0</v>
      </c>
      <c r="H602" s="713">
        <f t="shared" si="24"/>
      </c>
    </row>
    <row r="603" spans="1:8" ht="12.75">
      <c r="A603" s="12">
        <v>37221</v>
      </c>
      <c r="B603" s="10" t="s">
        <v>1642</v>
      </c>
      <c r="C603" s="7" t="s">
        <v>23</v>
      </c>
      <c r="D603" s="37">
        <v>0</v>
      </c>
      <c r="E603" s="37">
        <v>0</v>
      </c>
      <c r="F603" s="37">
        <v>0</v>
      </c>
      <c r="G603" s="37">
        <v>0</v>
      </c>
      <c r="H603" s="713">
        <f t="shared" si="24"/>
      </c>
    </row>
    <row r="604" spans="1:8" ht="12.75">
      <c r="A604" s="12">
        <v>37222</v>
      </c>
      <c r="B604" s="10" t="s">
        <v>1643</v>
      </c>
      <c r="C604" s="7" t="s">
        <v>24</v>
      </c>
      <c r="D604" s="37">
        <v>0</v>
      </c>
      <c r="E604" s="37">
        <v>0</v>
      </c>
      <c r="F604" s="37">
        <v>0</v>
      </c>
      <c r="G604" s="37">
        <v>0</v>
      </c>
      <c r="H604" s="713">
        <f t="shared" si="24"/>
      </c>
    </row>
    <row r="605" spans="1:8" ht="12.75">
      <c r="A605" s="12">
        <v>38611</v>
      </c>
      <c r="B605" s="10" t="s">
        <v>1644</v>
      </c>
      <c r="C605" s="7" t="s">
        <v>25</v>
      </c>
      <c r="D605" s="37">
        <v>0</v>
      </c>
      <c r="E605" s="37">
        <v>0</v>
      </c>
      <c r="F605" s="37">
        <v>0</v>
      </c>
      <c r="G605" s="37">
        <v>0</v>
      </c>
      <c r="H605" s="713">
        <f t="shared" si="24"/>
      </c>
    </row>
    <row r="606" spans="1:8" ht="12.75">
      <c r="A606" s="12">
        <v>38612</v>
      </c>
      <c r="B606" s="10" t="s">
        <v>1645</v>
      </c>
      <c r="C606" s="7" t="s">
        <v>26</v>
      </c>
      <c r="D606" s="37">
        <v>0</v>
      </c>
      <c r="E606" s="37">
        <v>0</v>
      </c>
      <c r="F606" s="37">
        <v>0</v>
      </c>
      <c r="G606" s="37">
        <v>0</v>
      </c>
      <c r="H606" s="713">
        <f t="shared" si="24"/>
      </c>
    </row>
    <row r="607" spans="1:8" ht="24">
      <c r="A607" s="12">
        <v>38621</v>
      </c>
      <c r="B607" s="8" t="s">
        <v>1130</v>
      </c>
      <c r="C607" s="7" t="s">
        <v>27</v>
      </c>
      <c r="D607" s="37">
        <v>0</v>
      </c>
      <c r="E607" s="37">
        <v>0</v>
      </c>
      <c r="F607" s="37">
        <v>0</v>
      </c>
      <c r="G607" s="37">
        <v>0</v>
      </c>
      <c r="H607" s="713">
        <f t="shared" si="24"/>
      </c>
    </row>
    <row r="608" spans="1:8" ht="12.75">
      <c r="A608" s="12">
        <v>38622</v>
      </c>
      <c r="B608" s="10" t="s">
        <v>1131</v>
      </c>
      <c r="C608" s="7" t="s">
        <v>28</v>
      </c>
      <c r="D608" s="37">
        <v>0</v>
      </c>
      <c r="E608" s="37">
        <v>0</v>
      </c>
      <c r="F608" s="37">
        <v>0</v>
      </c>
      <c r="G608" s="37">
        <v>0</v>
      </c>
      <c r="H608" s="713">
        <f t="shared" si="24"/>
      </c>
    </row>
    <row r="609" spans="1:8" ht="12.75">
      <c r="A609" s="12">
        <v>38631</v>
      </c>
      <c r="B609" s="10" t="s">
        <v>1132</v>
      </c>
      <c r="C609" s="7" t="s">
        <v>29</v>
      </c>
      <c r="D609" s="37">
        <v>0</v>
      </c>
      <c r="E609" s="37">
        <v>0</v>
      </c>
      <c r="F609" s="37">
        <v>0</v>
      </c>
      <c r="G609" s="37">
        <v>0</v>
      </c>
      <c r="H609" s="713">
        <f t="shared" si="24"/>
      </c>
    </row>
    <row r="610" spans="1:8" ht="12.75">
      <c r="A610" s="12">
        <v>38632</v>
      </c>
      <c r="B610" s="10" t="s">
        <v>1133</v>
      </c>
      <c r="C610" s="7" t="s">
        <v>30</v>
      </c>
      <c r="D610" s="37">
        <v>0</v>
      </c>
      <c r="E610" s="37">
        <v>0</v>
      </c>
      <c r="F610" s="37">
        <v>0</v>
      </c>
      <c r="G610" s="37">
        <v>0</v>
      </c>
      <c r="H610" s="713">
        <f t="shared" si="24"/>
      </c>
    </row>
    <row r="611" spans="1:8" ht="12.75">
      <c r="A611" s="12">
        <v>41</v>
      </c>
      <c r="B611" s="10" t="s">
        <v>1134</v>
      </c>
      <c r="C611" s="7" t="s">
        <v>31</v>
      </c>
      <c r="D611" s="37">
        <v>0</v>
      </c>
      <c r="E611" s="37">
        <v>0</v>
      </c>
      <c r="F611" s="37">
        <v>0</v>
      </c>
      <c r="G611" s="37">
        <v>0</v>
      </c>
      <c r="H611" s="713">
        <f t="shared" si="24"/>
      </c>
    </row>
    <row r="612" spans="1:8" ht="12.75">
      <c r="A612" s="12">
        <v>41</v>
      </c>
      <c r="B612" s="10" t="s">
        <v>1135</v>
      </c>
      <c r="C612" s="7" t="s">
        <v>32</v>
      </c>
      <c r="D612" s="37">
        <v>0</v>
      </c>
      <c r="E612" s="37">
        <v>0</v>
      </c>
      <c r="F612" s="37">
        <v>0</v>
      </c>
      <c r="G612" s="37">
        <v>0</v>
      </c>
      <c r="H612" s="713">
        <f aca="true" t="shared" si="25" ref="H612:H640">IF(F612=0,"",(IF(G612=0,"",G612/F612*100)))</f>
      </c>
    </row>
    <row r="613" spans="1:8" ht="12.75">
      <c r="A613" s="12">
        <v>42</v>
      </c>
      <c r="B613" s="10" t="s">
        <v>1136</v>
      </c>
      <c r="C613" s="7" t="s">
        <v>33</v>
      </c>
      <c r="D613" s="37">
        <v>0</v>
      </c>
      <c r="E613" s="37">
        <v>0</v>
      </c>
      <c r="F613" s="37">
        <v>0</v>
      </c>
      <c r="G613" s="37">
        <v>0</v>
      </c>
      <c r="H613" s="713">
        <f t="shared" si="25"/>
      </c>
    </row>
    <row r="614" spans="1:8" ht="12.75">
      <c r="A614" s="12">
        <v>42</v>
      </c>
      <c r="B614" s="10" t="s">
        <v>1137</v>
      </c>
      <c r="C614" s="7" t="s">
        <v>34</v>
      </c>
      <c r="D614" s="37">
        <v>0</v>
      </c>
      <c r="E614" s="37">
        <v>0</v>
      </c>
      <c r="F614" s="37">
        <v>0</v>
      </c>
      <c r="G614" s="37">
        <v>0</v>
      </c>
      <c r="H614" s="713">
        <f t="shared" si="25"/>
      </c>
    </row>
    <row r="615" spans="1:8" ht="12.75">
      <c r="A615" s="12">
        <v>45</v>
      </c>
      <c r="B615" s="10" t="s">
        <v>1138</v>
      </c>
      <c r="C615" s="7" t="s">
        <v>35</v>
      </c>
      <c r="D615" s="37">
        <v>0</v>
      </c>
      <c r="E615" s="37">
        <v>0</v>
      </c>
      <c r="F615" s="37">
        <v>0</v>
      </c>
      <c r="G615" s="37">
        <v>0</v>
      </c>
      <c r="H615" s="713">
        <f t="shared" si="25"/>
      </c>
    </row>
    <row r="616" spans="1:8" ht="12.75">
      <c r="A616" s="12">
        <v>45</v>
      </c>
      <c r="B616" s="10" t="s">
        <v>1139</v>
      </c>
      <c r="C616" s="7" t="s">
        <v>36</v>
      </c>
      <c r="D616" s="37">
        <v>0</v>
      </c>
      <c r="E616" s="37">
        <v>0</v>
      </c>
      <c r="F616" s="37">
        <v>0</v>
      </c>
      <c r="G616" s="37">
        <v>0</v>
      </c>
      <c r="H616" s="713">
        <f t="shared" si="25"/>
      </c>
    </row>
    <row r="617" spans="1:8" ht="12.75">
      <c r="A617" s="12">
        <v>54111</v>
      </c>
      <c r="B617" s="10" t="s">
        <v>1140</v>
      </c>
      <c r="C617" s="7" t="s">
        <v>37</v>
      </c>
      <c r="D617" s="37">
        <v>0</v>
      </c>
      <c r="E617" s="37">
        <v>0</v>
      </c>
      <c r="F617" s="37">
        <v>0</v>
      </c>
      <c r="G617" s="37">
        <v>0</v>
      </c>
      <c r="H617" s="713">
        <f t="shared" si="25"/>
      </c>
    </row>
    <row r="618" spans="1:8" ht="12.75">
      <c r="A618" s="12">
        <v>54112</v>
      </c>
      <c r="B618" s="10" t="s">
        <v>1141</v>
      </c>
      <c r="C618" s="7" t="s">
        <v>38</v>
      </c>
      <c r="D618" s="37">
        <v>0</v>
      </c>
      <c r="E618" s="37">
        <v>0</v>
      </c>
      <c r="F618" s="37">
        <v>0</v>
      </c>
      <c r="G618" s="37">
        <v>0</v>
      </c>
      <c r="H618" s="713">
        <f t="shared" si="25"/>
      </c>
    </row>
    <row r="619" spans="1:8" ht="12.75">
      <c r="A619" s="12">
        <v>54121</v>
      </c>
      <c r="B619" s="10" t="s">
        <v>1142</v>
      </c>
      <c r="C619" s="7" t="s">
        <v>39</v>
      </c>
      <c r="D619" s="37">
        <v>0</v>
      </c>
      <c r="E619" s="37">
        <v>0</v>
      </c>
      <c r="F619" s="37">
        <v>0</v>
      </c>
      <c r="G619" s="37">
        <v>0</v>
      </c>
      <c r="H619" s="713">
        <f t="shared" si="25"/>
      </c>
    </row>
    <row r="620" spans="1:8" ht="12.75">
      <c r="A620" s="12">
        <v>54122</v>
      </c>
      <c r="B620" s="10" t="s">
        <v>1143</v>
      </c>
      <c r="C620" s="7" t="s">
        <v>40</v>
      </c>
      <c r="D620" s="37">
        <v>0</v>
      </c>
      <c r="E620" s="37">
        <v>0</v>
      </c>
      <c r="F620" s="37">
        <v>0</v>
      </c>
      <c r="G620" s="37">
        <v>0</v>
      </c>
      <c r="H620" s="713">
        <f t="shared" si="25"/>
      </c>
    </row>
    <row r="621" spans="1:8" ht="12.75">
      <c r="A621" s="12">
        <v>54131</v>
      </c>
      <c r="B621" s="10" t="s">
        <v>1144</v>
      </c>
      <c r="C621" s="7" t="s">
        <v>41</v>
      </c>
      <c r="D621" s="37">
        <v>0</v>
      </c>
      <c r="E621" s="37">
        <v>0</v>
      </c>
      <c r="F621" s="37">
        <v>0</v>
      </c>
      <c r="G621" s="37">
        <v>0</v>
      </c>
      <c r="H621" s="713">
        <f t="shared" si="25"/>
      </c>
    </row>
    <row r="622" spans="1:8" ht="12.75">
      <c r="A622" s="12">
        <v>54132</v>
      </c>
      <c r="B622" s="10" t="s">
        <v>1145</v>
      </c>
      <c r="C622" s="7" t="s">
        <v>42</v>
      </c>
      <c r="D622" s="37">
        <v>0</v>
      </c>
      <c r="E622" s="37">
        <v>0</v>
      </c>
      <c r="F622" s="37">
        <v>0</v>
      </c>
      <c r="G622" s="37">
        <v>0</v>
      </c>
      <c r="H622" s="713">
        <f t="shared" si="25"/>
      </c>
    </row>
    <row r="623" spans="1:8" ht="24">
      <c r="A623" s="12">
        <v>54211</v>
      </c>
      <c r="B623" s="8" t="s">
        <v>1146</v>
      </c>
      <c r="C623" s="7" t="s">
        <v>43</v>
      </c>
      <c r="D623" s="37">
        <v>0</v>
      </c>
      <c r="E623" s="37">
        <v>0</v>
      </c>
      <c r="F623" s="37">
        <v>0</v>
      </c>
      <c r="G623" s="37">
        <v>0</v>
      </c>
      <c r="H623" s="713">
        <f t="shared" si="25"/>
      </c>
    </row>
    <row r="624" spans="1:8" ht="24">
      <c r="A624" s="12">
        <v>54212</v>
      </c>
      <c r="B624" s="8" t="s">
        <v>1053</v>
      </c>
      <c r="C624" s="7" t="s">
        <v>44</v>
      </c>
      <c r="D624" s="37">
        <v>0</v>
      </c>
      <c r="E624" s="37">
        <v>0</v>
      </c>
      <c r="F624" s="37">
        <v>0</v>
      </c>
      <c r="G624" s="37">
        <v>0</v>
      </c>
      <c r="H624" s="713">
        <f t="shared" si="25"/>
      </c>
    </row>
    <row r="625" spans="1:8" ht="24">
      <c r="A625" s="12">
        <v>54311</v>
      </c>
      <c r="B625" s="8" t="s">
        <v>1054</v>
      </c>
      <c r="C625" s="7" t="s">
        <v>45</v>
      </c>
      <c r="D625" s="37">
        <v>0</v>
      </c>
      <c r="E625" s="37">
        <v>0</v>
      </c>
      <c r="F625" s="37">
        <v>0</v>
      </c>
      <c r="G625" s="37">
        <v>0</v>
      </c>
      <c r="H625" s="713">
        <f t="shared" si="25"/>
      </c>
    </row>
    <row r="626" spans="1:8" ht="24">
      <c r="A626" s="12">
        <v>54312</v>
      </c>
      <c r="B626" s="8" t="s">
        <v>1055</v>
      </c>
      <c r="C626" s="7" t="s">
        <v>46</v>
      </c>
      <c r="D626" s="37">
        <v>0</v>
      </c>
      <c r="E626" s="37">
        <v>0</v>
      </c>
      <c r="F626" s="37">
        <v>0</v>
      </c>
      <c r="G626" s="37">
        <v>0</v>
      </c>
      <c r="H626" s="713">
        <f t="shared" si="25"/>
      </c>
    </row>
    <row r="627" spans="1:8" ht="24">
      <c r="A627" s="12">
        <v>54411</v>
      </c>
      <c r="B627" s="8" t="s">
        <v>1537</v>
      </c>
      <c r="C627" s="7" t="s">
        <v>47</v>
      </c>
      <c r="D627" s="37">
        <v>0</v>
      </c>
      <c r="E627" s="37">
        <v>0</v>
      </c>
      <c r="F627" s="37">
        <v>0</v>
      </c>
      <c r="G627" s="37">
        <v>0</v>
      </c>
      <c r="H627" s="713">
        <f t="shared" si="25"/>
      </c>
    </row>
    <row r="628" spans="1:8" ht="24">
      <c r="A628" s="12">
        <v>54412</v>
      </c>
      <c r="B628" s="8" t="s">
        <v>1536</v>
      </c>
      <c r="C628" s="7" t="s">
        <v>48</v>
      </c>
      <c r="D628" s="37">
        <v>0</v>
      </c>
      <c r="E628" s="37">
        <v>0</v>
      </c>
      <c r="F628" s="37">
        <v>0</v>
      </c>
      <c r="G628" s="37">
        <v>0</v>
      </c>
      <c r="H628" s="713">
        <f t="shared" si="25"/>
      </c>
    </row>
    <row r="629" spans="1:8" ht="24">
      <c r="A629" s="12">
        <v>54421</v>
      </c>
      <c r="B629" s="8" t="s">
        <v>1056</v>
      </c>
      <c r="C629" s="7" t="s">
        <v>49</v>
      </c>
      <c r="D629" s="37">
        <v>0</v>
      </c>
      <c r="E629" s="37">
        <v>0</v>
      </c>
      <c r="F629" s="37">
        <v>0</v>
      </c>
      <c r="G629" s="37">
        <v>0</v>
      </c>
      <c r="H629" s="713">
        <f t="shared" si="25"/>
      </c>
    </row>
    <row r="630" spans="1:8" ht="24">
      <c r="A630" s="12">
        <v>54422</v>
      </c>
      <c r="B630" s="8" t="s">
        <v>1535</v>
      </c>
      <c r="C630" s="7" t="s">
        <v>50</v>
      </c>
      <c r="D630" s="37">
        <v>0</v>
      </c>
      <c r="E630" s="37">
        <v>0</v>
      </c>
      <c r="F630" s="37">
        <v>0</v>
      </c>
      <c r="G630" s="37">
        <v>0</v>
      </c>
      <c r="H630" s="713">
        <f t="shared" si="25"/>
      </c>
    </row>
    <row r="631" spans="1:8" ht="24">
      <c r="A631" s="12">
        <v>54511</v>
      </c>
      <c r="B631" s="8" t="s">
        <v>1538</v>
      </c>
      <c r="C631" s="7" t="s">
        <v>51</v>
      </c>
      <c r="D631" s="37">
        <v>0</v>
      </c>
      <c r="E631" s="37">
        <v>0</v>
      </c>
      <c r="F631" s="37">
        <v>0</v>
      </c>
      <c r="G631" s="37">
        <v>0</v>
      </c>
      <c r="H631" s="713">
        <f t="shared" si="25"/>
      </c>
    </row>
    <row r="632" spans="1:8" ht="24">
      <c r="A632" s="12">
        <v>54512</v>
      </c>
      <c r="B632" s="8" t="s">
        <v>1539</v>
      </c>
      <c r="C632" s="7" t="s">
        <v>52</v>
      </c>
      <c r="D632" s="37">
        <v>0</v>
      </c>
      <c r="E632" s="37">
        <v>0</v>
      </c>
      <c r="F632" s="37">
        <v>0</v>
      </c>
      <c r="G632" s="37">
        <v>0</v>
      </c>
      <c r="H632" s="713">
        <f t="shared" si="25"/>
      </c>
    </row>
    <row r="633" spans="1:8" ht="24">
      <c r="A633" s="12">
        <v>54521</v>
      </c>
      <c r="B633" s="8" t="s">
        <v>1540</v>
      </c>
      <c r="C633" s="7" t="s">
        <v>53</v>
      </c>
      <c r="D633" s="37">
        <v>0</v>
      </c>
      <c r="E633" s="37">
        <v>0</v>
      </c>
      <c r="F633" s="37">
        <v>0</v>
      </c>
      <c r="G633" s="37">
        <v>0</v>
      </c>
      <c r="H633" s="713">
        <f t="shared" si="25"/>
      </c>
    </row>
    <row r="634" spans="1:8" ht="24">
      <c r="A634" s="12">
        <v>54522</v>
      </c>
      <c r="B634" s="8" t="s">
        <v>2101</v>
      </c>
      <c r="C634" s="7" t="s">
        <v>54</v>
      </c>
      <c r="D634" s="37">
        <v>0</v>
      </c>
      <c r="E634" s="37">
        <v>0</v>
      </c>
      <c r="F634" s="37">
        <v>0</v>
      </c>
      <c r="G634" s="37">
        <v>0</v>
      </c>
      <c r="H634" s="713">
        <f t="shared" si="25"/>
      </c>
    </row>
    <row r="635" spans="1:8" ht="24">
      <c r="A635" s="12">
        <v>55311</v>
      </c>
      <c r="B635" s="8" t="s">
        <v>2102</v>
      </c>
      <c r="C635" s="7" t="s">
        <v>55</v>
      </c>
      <c r="D635" s="37">
        <v>0</v>
      </c>
      <c r="E635" s="37">
        <v>0</v>
      </c>
      <c r="F635" s="37">
        <v>0</v>
      </c>
      <c r="G635" s="37">
        <v>0</v>
      </c>
      <c r="H635" s="713">
        <f t="shared" si="25"/>
      </c>
    </row>
    <row r="636" spans="1:8" ht="24">
      <c r="A636" s="12">
        <v>55312</v>
      </c>
      <c r="B636" s="8" t="s">
        <v>2103</v>
      </c>
      <c r="C636" s="7" t="s">
        <v>56</v>
      </c>
      <c r="D636" s="37">
        <v>0</v>
      </c>
      <c r="E636" s="37">
        <v>0</v>
      </c>
      <c r="F636" s="37">
        <v>0</v>
      </c>
      <c r="G636" s="37">
        <v>0</v>
      </c>
      <c r="H636" s="713">
        <f t="shared" si="25"/>
      </c>
    </row>
    <row r="637" spans="1:8" ht="24">
      <c r="A637" s="12">
        <v>55321</v>
      </c>
      <c r="B637" s="8" t="s">
        <v>2104</v>
      </c>
      <c r="C637" s="7" t="s">
        <v>57</v>
      </c>
      <c r="D637" s="37">
        <v>0</v>
      </c>
      <c r="E637" s="37">
        <v>0</v>
      </c>
      <c r="F637" s="37">
        <v>0</v>
      </c>
      <c r="G637" s="37">
        <v>0</v>
      </c>
      <c r="H637" s="713">
        <f t="shared" si="25"/>
      </c>
    </row>
    <row r="638" spans="1:8" ht="24">
      <c r="A638" s="12">
        <v>55322</v>
      </c>
      <c r="B638" s="8" t="s">
        <v>2105</v>
      </c>
      <c r="C638" s="7" t="s">
        <v>58</v>
      </c>
      <c r="D638" s="37">
        <v>0</v>
      </c>
      <c r="E638" s="37">
        <v>0</v>
      </c>
      <c r="F638" s="37">
        <v>0</v>
      </c>
      <c r="G638" s="37">
        <v>0</v>
      </c>
      <c r="H638" s="713">
        <f t="shared" si="25"/>
      </c>
    </row>
    <row r="639" spans="1:8" ht="12.75">
      <c r="A639" s="12"/>
      <c r="B639" s="10" t="s">
        <v>2106</v>
      </c>
      <c r="C639" s="7" t="s">
        <v>59</v>
      </c>
      <c r="D639" s="37">
        <v>0</v>
      </c>
      <c r="E639" s="37">
        <v>0</v>
      </c>
      <c r="F639" s="37">
        <v>0</v>
      </c>
      <c r="G639" s="37">
        <v>0</v>
      </c>
      <c r="H639" s="713">
        <f t="shared" si="25"/>
      </c>
    </row>
    <row r="640" spans="1:8" ht="12.75">
      <c r="A640" s="13"/>
      <c r="B640" s="11" t="s">
        <v>2107</v>
      </c>
      <c r="C640" s="6" t="s">
        <v>2108</v>
      </c>
      <c r="D640" s="35">
        <f>SUM(D528:D639)</f>
        <v>0</v>
      </c>
      <c r="E640" s="35">
        <f>SUM(E528:E639)</f>
        <v>0</v>
      </c>
      <c r="F640" s="35">
        <f>SUM(F528:F639)</f>
        <v>0</v>
      </c>
      <c r="G640" s="35">
        <f>SUM(G528:G639)</f>
        <v>0</v>
      </c>
      <c r="H640" s="713">
        <f t="shared" si="25"/>
      </c>
    </row>
    <row r="641" spans="1:8" ht="12">
      <c r="A641" s="329"/>
      <c r="D641" s="332"/>
      <c r="E641" s="332"/>
      <c r="F641" s="332"/>
      <c r="G641" s="332"/>
      <c r="H641" s="332"/>
    </row>
    <row r="642" spans="1:8" ht="12">
      <c r="A642" s="329"/>
      <c r="D642" s="332"/>
      <c r="E642" s="332"/>
      <c r="F642" s="332"/>
      <c r="G642" s="332"/>
      <c r="H642" s="332"/>
    </row>
    <row r="643" spans="1:8" ht="12">
      <c r="A643" s="329"/>
      <c r="D643" s="332"/>
      <c r="E643" s="332"/>
      <c r="F643" s="332"/>
      <c r="G643" s="332"/>
      <c r="H643" s="332"/>
    </row>
    <row r="644" spans="1:8" ht="25.5">
      <c r="A644" s="427" t="s">
        <v>1651</v>
      </c>
      <c r="B644" s="576"/>
      <c r="C644" s="327"/>
      <c r="D644" s="328"/>
      <c r="E644" s="428" t="s">
        <v>1812</v>
      </c>
      <c r="F644" s="332"/>
      <c r="G644" s="332"/>
      <c r="H644" s="332"/>
    </row>
    <row r="645" spans="1:8" ht="12.75">
      <c r="A645" s="326"/>
      <c r="B645" s="327"/>
      <c r="C645" s="327"/>
      <c r="D645" s="328"/>
      <c r="E645" s="328"/>
      <c r="F645" s="332"/>
      <c r="G645" s="332"/>
      <c r="H645" s="332"/>
    </row>
    <row r="646" spans="1:8" ht="12.75">
      <c r="A646" s="326"/>
      <c r="B646" s="327"/>
      <c r="C646" s="327"/>
      <c r="D646" s="328"/>
      <c r="E646" s="721"/>
      <c r="F646" s="721"/>
      <c r="G646" s="332"/>
      <c r="H646" s="332"/>
    </row>
    <row r="647" spans="1:8" ht="12.75">
      <c r="A647" s="326"/>
      <c r="B647" s="327"/>
      <c r="C647" s="327"/>
      <c r="D647" s="328"/>
      <c r="E647" s="328"/>
      <c r="F647" s="332"/>
      <c r="G647" s="332"/>
      <c r="H647" s="332"/>
    </row>
    <row r="648" spans="1:8" ht="38.25">
      <c r="A648" s="427" t="s">
        <v>670</v>
      </c>
      <c r="B648" s="576"/>
      <c r="C648" s="327"/>
      <c r="D648" s="328" t="s">
        <v>2175</v>
      </c>
      <c r="E648" s="719"/>
      <c r="F648" s="720"/>
      <c r="G648" s="332"/>
      <c r="H648" s="332"/>
    </row>
    <row r="649" spans="1:8" ht="12">
      <c r="A649" s="329"/>
      <c r="D649" s="332"/>
      <c r="E649" s="332"/>
      <c r="F649" s="332"/>
      <c r="G649" s="332"/>
      <c r="H649" s="332"/>
    </row>
    <row r="650" spans="1:8" ht="12">
      <c r="A650" s="329"/>
      <c r="D650" s="332"/>
      <c r="E650" s="332"/>
      <c r="F650" s="332"/>
      <c r="G650" s="332"/>
      <c r="H650" s="332"/>
    </row>
    <row r="651" spans="1:8" ht="12">
      <c r="A651" s="329"/>
      <c r="D651" s="332"/>
      <c r="E651" s="332"/>
      <c r="F651" s="332"/>
      <c r="G651" s="332"/>
      <c r="H651" s="332"/>
    </row>
    <row r="652" spans="1:8" ht="12">
      <c r="A652" s="329"/>
      <c r="D652" s="332"/>
      <c r="E652" s="332"/>
      <c r="F652" s="332"/>
      <c r="G652" s="332"/>
      <c r="H652" s="332"/>
    </row>
    <row r="653" spans="1:8" ht="12">
      <c r="A653" s="329"/>
      <c r="D653" s="332"/>
      <c r="E653" s="332"/>
      <c r="F653" s="332"/>
      <c r="G653" s="332"/>
      <c r="H653" s="332"/>
    </row>
    <row r="654" spans="1:8" ht="12">
      <c r="A654" s="329"/>
      <c r="D654" s="332"/>
      <c r="E654" s="332"/>
      <c r="F654" s="332"/>
      <c r="G654" s="332"/>
      <c r="H654" s="332"/>
    </row>
    <row r="655" spans="1:8" ht="12">
      <c r="A655" s="329"/>
      <c r="D655" s="332"/>
      <c r="E655" s="332"/>
      <c r="F655" s="332"/>
      <c r="G655" s="332"/>
      <c r="H655" s="332"/>
    </row>
    <row r="656" spans="1:8" ht="12">
      <c r="A656" s="329"/>
      <c r="D656" s="332"/>
      <c r="E656" s="332"/>
      <c r="F656" s="332"/>
      <c r="G656" s="332"/>
      <c r="H656" s="332"/>
    </row>
    <row r="657" spans="1:8" ht="12">
      <c r="A657" s="329"/>
      <c r="D657" s="332"/>
      <c r="E657" s="332"/>
      <c r="F657" s="332"/>
      <c r="G657" s="332"/>
      <c r="H657" s="332"/>
    </row>
    <row r="658" spans="1:8" ht="12">
      <c r="A658" s="329"/>
      <c r="D658" s="332"/>
      <c r="E658" s="332"/>
      <c r="F658" s="332"/>
      <c r="G658" s="332"/>
      <c r="H658" s="332"/>
    </row>
    <row r="659" spans="1:8" ht="12">
      <c r="A659" s="329"/>
      <c r="D659" s="332"/>
      <c r="E659" s="332"/>
      <c r="F659" s="332"/>
      <c r="G659" s="332"/>
      <c r="H659" s="332"/>
    </row>
    <row r="660" spans="1:8" ht="12">
      <c r="A660" s="329"/>
      <c r="D660" s="332"/>
      <c r="E660" s="332"/>
      <c r="F660" s="332"/>
      <c r="G660" s="332"/>
      <c r="H660" s="332"/>
    </row>
    <row r="661" spans="1:8" ht="12">
      <c r="A661" s="329"/>
      <c r="D661" s="332"/>
      <c r="E661" s="332"/>
      <c r="F661" s="332"/>
      <c r="G661" s="332"/>
      <c r="H661" s="332"/>
    </row>
    <row r="662" spans="1:8" ht="12">
      <c r="A662" s="329"/>
      <c r="D662" s="332"/>
      <c r="E662" s="332"/>
      <c r="F662" s="332"/>
      <c r="G662" s="332"/>
      <c r="H662" s="332"/>
    </row>
    <row r="663" spans="1:8" ht="12">
      <c r="A663" s="329"/>
      <c r="D663" s="332"/>
      <c r="E663" s="332"/>
      <c r="F663" s="332"/>
      <c r="G663" s="332"/>
      <c r="H663" s="332"/>
    </row>
    <row r="664" spans="1:8" ht="12">
      <c r="A664" s="329"/>
      <c r="D664" s="332"/>
      <c r="E664" s="332"/>
      <c r="F664" s="332"/>
      <c r="G664" s="332"/>
      <c r="H664" s="332"/>
    </row>
    <row r="665" spans="1:8" ht="12">
      <c r="A665" s="329"/>
      <c r="D665" s="332"/>
      <c r="E665" s="332"/>
      <c r="F665" s="332"/>
      <c r="G665" s="332"/>
      <c r="H665" s="332"/>
    </row>
    <row r="666" spans="1:8" ht="12">
      <c r="A666" s="329"/>
      <c r="D666" s="332"/>
      <c r="E666" s="332"/>
      <c r="F666" s="332"/>
      <c r="G666" s="332"/>
      <c r="H666" s="332"/>
    </row>
    <row r="667" spans="1:8" ht="12">
      <c r="A667" s="329"/>
      <c r="D667" s="332"/>
      <c r="E667" s="332"/>
      <c r="F667" s="332"/>
      <c r="G667" s="332"/>
      <c r="H667" s="332"/>
    </row>
    <row r="668" spans="1:8" ht="12">
      <c r="A668" s="329"/>
      <c r="D668" s="332"/>
      <c r="E668" s="332"/>
      <c r="F668" s="332"/>
      <c r="G668" s="332"/>
      <c r="H668" s="332"/>
    </row>
    <row r="669" spans="1:8" ht="12">
      <c r="A669" s="329"/>
      <c r="D669" s="332"/>
      <c r="E669" s="332"/>
      <c r="F669" s="332"/>
      <c r="G669" s="332"/>
      <c r="H669" s="332"/>
    </row>
    <row r="670" spans="1:8" ht="12">
      <c r="A670" s="329"/>
      <c r="D670" s="332"/>
      <c r="E670" s="332"/>
      <c r="F670" s="332"/>
      <c r="G670" s="332"/>
      <c r="H670" s="332"/>
    </row>
    <row r="671" spans="1:8" ht="12">
      <c r="A671" s="329"/>
      <c r="D671" s="332"/>
      <c r="E671" s="332"/>
      <c r="F671" s="332"/>
      <c r="G671" s="332"/>
      <c r="H671" s="332"/>
    </row>
    <row r="672" spans="1:8" ht="12">
      <c r="A672" s="329"/>
      <c r="D672" s="332"/>
      <c r="E672" s="332"/>
      <c r="F672" s="332"/>
      <c r="G672" s="332"/>
      <c r="H672" s="332"/>
    </row>
    <row r="673" spans="1:8" ht="12">
      <c r="A673" s="329"/>
      <c r="D673" s="332"/>
      <c r="E673" s="332"/>
      <c r="F673" s="332"/>
      <c r="G673" s="332"/>
      <c r="H673" s="332"/>
    </row>
    <row r="674" spans="1:8" ht="12">
      <c r="A674" s="329"/>
      <c r="D674" s="332"/>
      <c r="E674" s="332"/>
      <c r="F674" s="332"/>
      <c r="G674" s="332"/>
      <c r="H674" s="332"/>
    </row>
    <row r="675" spans="1:8" ht="12">
      <c r="A675" s="329"/>
      <c r="D675" s="332"/>
      <c r="E675" s="332"/>
      <c r="F675" s="332"/>
      <c r="G675" s="332"/>
      <c r="H675" s="332"/>
    </row>
    <row r="676" spans="1:8" ht="12">
      <c r="A676" s="329"/>
      <c r="D676" s="332"/>
      <c r="E676" s="332"/>
      <c r="F676" s="332"/>
      <c r="G676" s="332"/>
      <c r="H676" s="332"/>
    </row>
    <row r="677" spans="1:8" ht="12">
      <c r="A677" s="329"/>
      <c r="D677" s="332"/>
      <c r="E677" s="332"/>
      <c r="F677" s="332"/>
      <c r="G677" s="332"/>
      <c r="H677" s="332"/>
    </row>
    <row r="678" spans="1:8" ht="12">
      <c r="A678" s="329"/>
      <c r="D678" s="332"/>
      <c r="E678" s="332"/>
      <c r="F678" s="332"/>
      <c r="G678" s="332"/>
      <c r="H678" s="332"/>
    </row>
    <row r="679" spans="1:8" ht="12">
      <c r="A679" s="329"/>
      <c r="D679" s="332"/>
      <c r="E679" s="332"/>
      <c r="F679" s="332"/>
      <c r="G679" s="332"/>
      <c r="H679" s="332"/>
    </row>
    <row r="680" spans="1:8" ht="12">
      <c r="A680" s="329"/>
      <c r="D680" s="332"/>
      <c r="E680" s="332"/>
      <c r="F680" s="332"/>
      <c r="G680" s="332"/>
      <c r="H680" s="332"/>
    </row>
    <row r="681" spans="1:8" ht="12">
      <c r="A681" s="329"/>
      <c r="D681" s="332"/>
      <c r="E681" s="332"/>
      <c r="F681" s="332"/>
      <c r="G681" s="332"/>
      <c r="H681" s="332"/>
    </row>
    <row r="682" spans="1:8" ht="12">
      <c r="A682" s="329"/>
      <c r="D682" s="332"/>
      <c r="E682" s="332"/>
      <c r="F682" s="332"/>
      <c r="G682" s="332"/>
      <c r="H682" s="332"/>
    </row>
    <row r="683" spans="1:8" ht="12">
      <c r="A683" s="329"/>
      <c r="D683" s="332"/>
      <c r="E683" s="332"/>
      <c r="F683" s="332"/>
      <c r="G683" s="332"/>
      <c r="H683" s="332"/>
    </row>
    <row r="684" spans="1:8" ht="12">
      <c r="A684" s="329"/>
      <c r="D684" s="332"/>
      <c r="E684" s="332"/>
      <c r="F684" s="332"/>
      <c r="G684" s="332"/>
      <c r="H684" s="332"/>
    </row>
    <row r="685" spans="1:8" ht="12">
      <c r="A685" s="329"/>
      <c r="D685" s="332"/>
      <c r="E685" s="332"/>
      <c r="F685" s="332"/>
      <c r="G685" s="332"/>
      <c r="H685" s="332"/>
    </row>
    <row r="686" spans="1:8" ht="12">
      <c r="A686" s="329"/>
      <c r="D686" s="332"/>
      <c r="E686" s="332"/>
      <c r="F686" s="332"/>
      <c r="G686" s="332"/>
      <c r="H686" s="332"/>
    </row>
    <row r="687" spans="1:8" ht="12">
      <c r="A687" s="329"/>
      <c r="D687" s="332"/>
      <c r="E687" s="332"/>
      <c r="F687" s="332"/>
      <c r="G687" s="332"/>
      <c r="H687" s="332"/>
    </row>
    <row r="688" spans="1:8" ht="12">
      <c r="A688" s="329"/>
      <c r="D688" s="332"/>
      <c r="E688" s="332"/>
      <c r="F688" s="332"/>
      <c r="G688" s="332"/>
      <c r="H688" s="332"/>
    </row>
    <row r="689" spans="1:8" ht="12">
      <c r="A689" s="329"/>
      <c r="D689" s="332"/>
      <c r="E689" s="332"/>
      <c r="F689" s="332"/>
      <c r="G689" s="332"/>
      <c r="H689" s="332"/>
    </row>
    <row r="690" spans="1:8" ht="12">
      <c r="A690" s="329"/>
      <c r="D690" s="332"/>
      <c r="E690" s="332"/>
      <c r="F690" s="332"/>
      <c r="G690" s="332"/>
      <c r="H690" s="332"/>
    </row>
    <row r="691" spans="1:8" ht="12">
      <c r="A691" s="329"/>
      <c r="D691" s="332"/>
      <c r="E691" s="332"/>
      <c r="F691" s="332"/>
      <c r="G691" s="332"/>
      <c r="H691" s="332"/>
    </row>
    <row r="692" spans="1:8" ht="12">
      <c r="A692" s="329"/>
      <c r="D692" s="332"/>
      <c r="E692" s="332"/>
      <c r="F692" s="332"/>
      <c r="G692" s="332"/>
      <c r="H692" s="332"/>
    </row>
    <row r="693" spans="1:8" ht="12">
      <c r="A693" s="329"/>
      <c r="D693" s="332"/>
      <c r="E693" s="332"/>
      <c r="F693" s="332"/>
      <c r="G693" s="332"/>
      <c r="H693" s="332"/>
    </row>
    <row r="694" spans="1:8" ht="12">
      <c r="A694" s="329"/>
      <c r="D694" s="332"/>
      <c r="E694" s="332"/>
      <c r="F694" s="332"/>
      <c r="G694" s="332"/>
      <c r="H694" s="332"/>
    </row>
    <row r="695" spans="1:8" ht="12">
      <c r="A695" s="329"/>
      <c r="D695" s="332"/>
      <c r="E695" s="332"/>
      <c r="F695" s="332"/>
      <c r="G695" s="332"/>
      <c r="H695" s="332"/>
    </row>
    <row r="696" spans="1:8" ht="12">
      <c r="A696" s="329"/>
      <c r="D696" s="332"/>
      <c r="E696" s="332"/>
      <c r="F696" s="332"/>
      <c r="G696" s="332"/>
      <c r="H696" s="332"/>
    </row>
    <row r="697" spans="1:8" ht="12">
      <c r="A697" s="329"/>
      <c r="D697" s="332"/>
      <c r="E697" s="332"/>
      <c r="F697" s="332"/>
      <c r="G697" s="332"/>
      <c r="H697" s="332"/>
    </row>
    <row r="698" spans="1:8" ht="12">
      <c r="A698" s="329"/>
      <c r="D698" s="332"/>
      <c r="E698" s="332"/>
      <c r="F698" s="332"/>
      <c r="G698" s="332"/>
      <c r="H698" s="332"/>
    </row>
    <row r="699" spans="1:8" ht="12">
      <c r="A699" s="329"/>
      <c r="D699" s="332"/>
      <c r="E699" s="332"/>
      <c r="F699" s="332"/>
      <c r="G699" s="332"/>
      <c r="H699" s="332"/>
    </row>
    <row r="700" spans="1:8" ht="12">
      <c r="A700" s="329"/>
      <c r="D700" s="332"/>
      <c r="E700" s="332"/>
      <c r="F700" s="332"/>
      <c r="G700" s="332"/>
      <c r="H700" s="332"/>
    </row>
    <row r="701" spans="1:8" ht="12">
      <c r="A701" s="329"/>
      <c r="D701" s="332"/>
      <c r="E701" s="332"/>
      <c r="F701" s="332"/>
      <c r="G701" s="332"/>
      <c r="H701" s="332"/>
    </row>
    <row r="702" spans="1:8" ht="12">
      <c r="A702" s="329"/>
      <c r="D702" s="332"/>
      <c r="E702" s="332"/>
      <c r="F702" s="332"/>
      <c r="G702" s="332"/>
      <c r="H702" s="332"/>
    </row>
    <row r="703" spans="1:8" ht="12">
      <c r="A703" s="329"/>
      <c r="D703" s="332"/>
      <c r="E703" s="332"/>
      <c r="F703" s="332"/>
      <c r="G703" s="332"/>
      <c r="H703" s="332"/>
    </row>
    <row r="704" spans="1:8" ht="12">
      <c r="A704" s="329"/>
      <c r="D704" s="332"/>
      <c r="E704" s="332"/>
      <c r="F704" s="332"/>
      <c r="G704" s="332"/>
      <c r="H704" s="332"/>
    </row>
    <row r="705" spans="1:8" ht="12">
      <c r="A705" s="329"/>
      <c r="D705" s="332"/>
      <c r="E705" s="332"/>
      <c r="F705" s="332"/>
      <c r="G705" s="332"/>
      <c r="H705" s="332"/>
    </row>
    <row r="706" spans="1:8" ht="12">
      <c r="A706" s="329"/>
      <c r="D706" s="332"/>
      <c r="E706" s="332"/>
      <c r="F706" s="332"/>
      <c r="G706" s="332"/>
      <c r="H706" s="332"/>
    </row>
    <row r="707" spans="1:8" ht="12">
      <c r="A707" s="329"/>
      <c r="D707" s="332"/>
      <c r="E707" s="332"/>
      <c r="F707" s="332"/>
      <c r="G707" s="332"/>
      <c r="H707" s="332"/>
    </row>
    <row r="708" spans="1:8" ht="12">
      <c r="A708" s="329"/>
      <c r="D708" s="332"/>
      <c r="E708" s="332"/>
      <c r="F708" s="332"/>
      <c r="G708" s="332"/>
      <c r="H708" s="332"/>
    </row>
    <row r="709" spans="1:8" ht="12">
      <c r="A709" s="329"/>
      <c r="D709" s="332"/>
      <c r="E709" s="332"/>
      <c r="F709" s="332"/>
      <c r="G709" s="332"/>
      <c r="H709" s="332"/>
    </row>
    <row r="710" spans="1:8" ht="12">
      <c r="A710" s="329"/>
      <c r="D710" s="332"/>
      <c r="E710" s="332"/>
      <c r="F710" s="332"/>
      <c r="G710" s="332"/>
      <c r="H710" s="332"/>
    </row>
    <row r="711" spans="1:8" ht="12">
      <c r="A711" s="329"/>
      <c r="D711" s="332"/>
      <c r="E711" s="332"/>
      <c r="F711" s="332"/>
      <c r="G711" s="332"/>
      <c r="H711" s="332"/>
    </row>
    <row r="712" spans="1:8" ht="12">
      <c r="A712" s="329"/>
      <c r="D712" s="332"/>
      <c r="E712" s="332"/>
      <c r="F712" s="332"/>
      <c r="G712" s="332"/>
      <c r="H712" s="332"/>
    </row>
    <row r="713" spans="1:8" ht="12">
      <c r="A713" s="329"/>
      <c r="D713" s="332"/>
      <c r="E713" s="332"/>
      <c r="F713" s="332"/>
      <c r="G713" s="332"/>
      <c r="H713" s="332"/>
    </row>
    <row r="714" spans="1:8" ht="12">
      <c r="A714" s="329"/>
      <c r="D714" s="332"/>
      <c r="E714" s="332"/>
      <c r="F714" s="332"/>
      <c r="G714" s="332"/>
      <c r="H714" s="332"/>
    </row>
    <row r="715" spans="1:8" ht="12">
      <c r="A715" s="329"/>
      <c r="D715" s="332"/>
      <c r="E715" s="332"/>
      <c r="F715" s="332"/>
      <c r="G715" s="332"/>
      <c r="H715" s="332"/>
    </row>
    <row r="716" spans="1:8" ht="12">
      <c r="A716" s="329"/>
      <c r="D716" s="332"/>
      <c r="E716" s="332"/>
      <c r="F716" s="332"/>
      <c r="G716" s="332"/>
      <c r="H716" s="332"/>
    </row>
    <row r="717" spans="1:8" ht="12">
      <c r="A717" s="329"/>
      <c r="D717" s="332"/>
      <c r="E717" s="332"/>
      <c r="F717" s="332"/>
      <c r="G717" s="332"/>
      <c r="H717" s="332"/>
    </row>
    <row r="718" spans="1:8" ht="12">
      <c r="A718" s="329"/>
      <c r="D718" s="332"/>
      <c r="E718" s="332"/>
      <c r="F718" s="332"/>
      <c r="G718" s="332"/>
      <c r="H718" s="332"/>
    </row>
    <row r="719" spans="1:8" ht="12">
      <c r="A719" s="329"/>
      <c r="D719" s="332"/>
      <c r="E719" s="332"/>
      <c r="F719" s="332"/>
      <c r="G719" s="332"/>
      <c r="H719" s="332"/>
    </row>
    <row r="720" spans="1:8" ht="12">
      <c r="A720" s="329"/>
      <c r="D720" s="332"/>
      <c r="E720" s="332"/>
      <c r="F720" s="332"/>
      <c r="G720" s="332"/>
      <c r="H720" s="332"/>
    </row>
    <row r="721" spans="1:8" ht="12">
      <c r="A721" s="329"/>
      <c r="D721" s="332"/>
      <c r="E721" s="332"/>
      <c r="F721" s="332"/>
      <c r="G721" s="332"/>
      <c r="H721" s="332"/>
    </row>
    <row r="722" spans="1:8" ht="12">
      <c r="A722" s="329"/>
      <c r="D722" s="332"/>
      <c r="E722" s="332"/>
      <c r="F722" s="332"/>
      <c r="G722" s="332"/>
      <c r="H722" s="332"/>
    </row>
    <row r="723" spans="1:8" ht="12">
      <c r="A723" s="329"/>
      <c r="D723" s="332"/>
      <c r="E723" s="332"/>
      <c r="F723" s="332"/>
      <c r="G723" s="332"/>
      <c r="H723" s="332"/>
    </row>
    <row r="724" spans="1:8" ht="12">
      <c r="A724" s="329"/>
      <c r="D724" s="332"/>
      <c r="E724" s="332"/>
      <c r="F724" s="332"/>
      <c r="G724" s="332"/>
      <c r="H724" s="332"/>
    </row>
    <row r="725" spans="1:8" ht="12">
      <c r="A725" s="329"/>
      <c r="D725" s="332"/>
      <c r="E725" s="332"/>
      <c r="F725" s="332"/>
      <c r="G725" s="332"/>
      <c r="H725" s="332"/>
    </row>
    <row r="726" spans="1:8" ht="12">
      <c r="A726" s="329"/>
      <c r="D726" s="332"/>
      <c r="E726" s="332"/>
      <c r="F726" s="332"/>
      <c r="G726" s="332"/>
      <c r="H726" s="332"/>
    </row>
    <row r="727" spans="1:8" ht="12">
      <c r="A727" s="329"/>
      <c r="D727" s="332"/>
      <c r="E727" s="332"/>
      <c r="F727" s="332"/>
      <c r="G727" s="332"/>
      <c r="H727" s="332"/>
    </row>
    <row r="728" spans="1:8" ht="12">
      <c r="A728" s="329"/>
      <c r="D728" s="332"/>
      <c r="E728" s="332"/>
      <c r="F728" s="332"/>
      <c r="G728" s="332"/>
      <c r="H728" s="332"/>
    </row>
    <row r="729" spans="1:8" ht="12">
      <c r="A729" s="329"/>
      <c r="D729" s="332"/>
      <c r="E729" s="332"/>
      <c r="F729" s="332"/>
      <c r="G729" s="332"/>
      <c r="H729" s="332"/>
    </row>
    <row r="730" spans="1:8" ht="12">
      <c r="A730" s="329"/>
      <c r="D730" s="332"/>
      <c r="E730" s="332"/>
      <c r="F730" s="332"/>
      <c r="G730" s="332"/>
      <c r="H730" s="332"/>
    </row>
    <row r="731" spans="1:8" ht="12">
      <c r="A731" s="329"/>
      <c r="D731" s="332"/>
      <c r="E731" s="332"/>
      <c r="F731" s="332"/>
      <c r="G731" s="332"/>
      <c r="H731" s="332"/>
    </row>
    <row r="732" spans="1:8" ht="12">
      <c r="A732" s="329"/>
      <c r="D732" s="332"/>
      <c r="E732" s="332"/>
      <c r="F732" s="332"/>
      <c r="G732" s="332"/>
      <c r="H732" s="332"/>
    </row>
    <row r="733" spans="1:8" ht="12">
      <c r="A733" s="329"/>
      <c r="D733" s="332"/>
      <c r="E733" s="332"/>
      <c r="F733" s="332"/>
      <c r="G733" s="332"/>
      <c r="H733" s="332"/>
    </row>
    <row r="734" spans="1:8" ht="12">
      <c r="A734" s="329"/>
      <c r="D734" s="332"/>
      <c r="E734" s="332"/>
      <c r="F734" s="332"/>
      <c r="G734" s="332"/>
      <c r="H734" s="332"/>
    </row>
    <row r="735" spans="1:8" ht="12">
      <c r="A735" s="329"/>
      <c r="D735" s="332"/>
      <c r="E735" s="332"/>
      <c r="F735" s="332"/>
      <c r="G735" s="332"/>
      <c r="H735" s="332"/>
    </row>
    <row r="736" spans="1:8" ht="12">
      <c r="A736" s="329"/>
      <c r="D736" s="332"/>
      <c r="E736" s="332"/>
      <c r="F736" s="332"/>
      <c r="G736" s="332"/>
      <c r="H736" s="332"/>
    </row>
    <row r="737" spans="1:8" ht="12">
      <c r="A737" s="329"/>
      <c r="D737" s="332"/>
      <c r="E737" s="332"/>
      <c r="F737" s="332"/>
      <c r="G737" s="332"/>
      <c r="H737" s="332"/>
    </row>
    <row r="738" spans="1:8" ht="12">
      <c r="A738" s="329"/>
      <c r="D738" s="332"/>
      <c r="E738" s="332"/>
      <c r="F738" s="332"/>
      <c r="G738" s="332"/>
      <c r="H738" s="332"/>
    </row>
    <row r="739" spans="1:8" ht="12">
      <c r="A739" s="329"/>
      <c r="D739" s="332"/>
      <c r="E739" s="332"/>
      <c r="F739" s="332"/>
      <c r="G739" s="332"/>
      <c r="H739" s="332"/>
    </row>
    <row r="740" spans="1:8" ht="12">
      <c r="A740" s="329"/>
      <c r="D740" s="332"/>
      <c r="E740" s="332"/>
      <c r="F740" s="332"/>
      <c r="G740" s="332"/>
      <c r="H740" s="332"/>
    </row>
    <row r="741" spans="1:8" ht="12">
      <c r="A741" s="329"/>
      <c r="D741" s="332"/>
      <c r="E741" s="332"/>
      <c r="F741" s="332"/>
      <c r="G741" s="332"/>
      <c r="H741" s="332"/>
    </row>
    <row r="742" spans="1:8" ht="12">
      <c r="A742" s="329"/>
      <c r="D742" s="332"/>
      <c r="E742" s="332"/>
      <c r="F742" s="332"/>
      <c r="G742" s="332"/>
      <c r="H742" s="332"/>
    </row>
    <row r="743" spans="1:8" ht="12">
      <c r="A743" s="329"/>
      <c r="D743" s="332"/>
      <c r="E743" s="332"/>
      <c r="F743" s="332"/>
      <c r="G743" s="332"/>
      <c r="H743" s="332"/>
    </row>
    <row r="744" spans="1:8" ht="12">
      <c r="A744" s="329"/>
      <c r="D744" s="332"/>
      <c r="E744" s="332"/>
      <c r="F744" s="332"/>
      <c r="G744" s="332"/>
      <c r="H744" s="332"/>
    </row>
    <row r="745" spans="1:8" ht="12">
      <c r="A745" s="329"/>
      <c r="D745" s="332"/>
      <c r="E745" s="332"/>
      <c r="F745" s="332"/>
      <c r="G745" s="332"/>
      <c r="H745" s="332"/>
    </row>
    <row r="746" spans="1:8" ht="12">
      <c r="A746" s="329"/>
      <c r="D746" s="332"/>
      <c r="E746" s="332"/>
      <c r="F746" s="332"/>
      <c r="G746" s="332"/>
      <c r="H746" s="332"/>
    </row>
    <row r="747" spans="1:8" ht="12">
      <c r="A747" s="329"/>
      <c r="D747" s="332"/>
      <c r="E747" s="332"/>
      <c r="F747" s="332"/>
      <c r="G747" s="332"/>
      <c r="H747" s="332"/>
    </row>
    <row r="748" spans="1:8" ht="12">
      <c r="A748" s="329"/>
      <c r="D748" s="332"/>
      <c r="E748" s="332"/>
      <c r="F748" s="332"/>
      <c r="G748" s="332"/>
      <c r="H748" s="332"/>
    </row>
    <row r="749" spans="1:8" ht="12">
      <c r="A749" s="329"/>
      <c r="D749" s="332"/>
      <c r="E749" s="332"/>
      <c r="F749" s="332"/>
      <c r="G749" s="332"/>
      <c r="H749" s="332"/>
    </row>
    <row r="750" spans="1:8" ht="12">
      <c r="A750" s="329"/>
      <c r="D750" s="332"/>
      <c r="E750" s="332"/>
      <c r="F750" s="332"/>
      <c r="G750" s="332"/>
      <c r="H750" s="332"/>
    </row>
    <row r="751" spans="1:8" ht="12">
      <c r="A751" s="329"/>
      <c r="D751" s="332"/>
      <c r="E751" s="332"/>
      <c r="F751" s="332"/>
      <c r="G751" s="332"/>
      <c r="H751" s="332"/>
    </row>
    <row r="752" spans="1:8" ht="12">
      <c r="A752" s="329"/>
      <c r="D752" s="332"/>
      <c r="E752" s="332"/>
      <c r="F752" s="332"/>
      <c r="G752" s="332"/>
      <c r="H752" s="332"/>
    </row>
    <row r="753" spans="1:8" ht="12">
      <c r="A753" s="329"/>
      <c r="D753" s="332"/>
      <c r="E753" s="332"/>
      <c r="F753" s="332"/>
      <c r="G753" s="332"/>
      <c r="H753" s="332"/>
    </row>
    <row r="754" spans="1:8" ht="12">
      <c r="A754" s="329"/>
      <c r="D754" s="332"/>
      <c r="E754" s="332"/>
      <c r="F754" s="332"/>
      <c r="G754" s="332"/>
      <c r="H754" s="332"/>
    </row>
    <row r="755" spans="1:8" ht="12">
      <c r="A755" s="329"/>
      <c r="D755" s="332"/>
      <c r="E755" s="332"/>
      <c r="F755" s="332"/>
      <c r="G755" s="332"/>
      <c r="H755" s="332"/>
    </row>
    <row r="756" spans="1:8" ht="12">
      <c r="A756" s="329"/>
      <c r="D756" s="332"/>
      <c r="E756" s="332"/>
      <c r="F756" s="332"/>
      <c r="G756" s="332"/>
      <c r="H756" s="332"/>
    </row>
    <row r="757" spans="1:8" ht="12">
      <c r="A757" s="329"/>
      <c r="D757" s="332"/>
      <c r="E757" s="332"/>
      <c r="F757" s="332"/>
      <c r="G757" s="332"/>
      <c r="H757" s="332"/>
    </row>
    <row r="758" spans="1:8" ht="12">
      <c r="A758" s="329"/>
      <c r="D758" s="332"/>
      <c r="E758" s="332"/>
      <c r="F758" s="332"/>
      <c r="G758" s="332"/>
      <c r="H758" s="332"/>
    </row>
    <row r="759" spans="1:8" ht="12">
      <c r="A759" s="329"/>
      <c r="D759" s="332"/>
      <c r="E759" s="332"/>
      <c r="F759" s="332"/>
      <c r="G759" s="332"/>
      <c r="H759" s="332"/>
    </row>
    <row r="760" spans="1:8" ht="12">
      <c r="A760" s="329"/>
      <c r="D760" s="332"/>
      <c r="E760" s="332"/>
      <c r="F760" s="332"/>
      <c r="G760" s="332"/>
      <c r="H760" s="332"/>
    </row>
    <row r="761" spans="1:8" ht="12">
      <c r="A761" s="329"/>
      <c r="D761" s="332"/>
      <c r="E761" s="332"/>
      <c r="F761" s="332"/>
      <c r="G761" s="332"/>
      <c r="H761" s="332"/>
    </row>
    <row r="762" spans="1:8" ht="12">
      <c r="A762" s="329"/>
      <c r="D762" s="332"/>
      <c r="E762" s="332"/>
      <c r="F762" s="332"/>
      <c r="G762" s="332"/>
      <c r="H762" s="332"/>
    </row>
    <row r="763" spans="1:8" ht="12">
      <c r="A763" s="329"/>
      <c r="D763" s="332"/>
      <c r="E763" s="332"/>
      <c r="F763" s="332"/>
      <c r="G763" s="332"/>
      <c r="H763" s="332"/>
    </row>
    <row r="764" spans="1:8" ht="12">
      <c r="A764" s="329"/>
      <c r="D764" s="332"/>
      <c r="E764" s="332"/>
      <c r="F764" s="332"/>
      <c r="G764" s="332"/>
      <c r="H764" s="332"/>
    </row>
    <row r="765" spans="1:8" ht="12">
      <c r="A765" s="329"/>
      <c r="D765" s="332"/>
      <c r="E765" s="332"/>
      <c r="F765" s="332"/>
      <c r="G765" s="332"/>
      <c r="H765" s="332"/>
    </row>
    <row r="766" spans="1:8" ht="12">
      <c r="A766" s="329"/>
      <c r="D766" s="332"/>
      <c r="E766" s="332"/>
      <c r="F766" s="332"/>
      <c r="G766" s="332"/>
      <c r="H766" s="332"/>
    </row>
    <row r="767" spans="1:8" ht="12">
      <c r="A767" s="329"/>
      <c r="D767" s="332"/>
      <c r="E767" s="332"/>
      <c r="F767" s="332"/>
      <c r="G767" s="332"/>
      <c r="H767" s="332"/>
    </row>
    <row r="768" spans="1:8" ht="12">
      <c r="A768" s="329"/>
      <c r="D768" s="332"/>
      <c r="E768" s="332"/>
      <c r="F768" s="332"/>
      <c r="G768" s="332"/>
      <c r="H768" s="332"/>
    </row>
    <row r="769" spans="1:8" ht="12">
      <c r="A769" s="329"/>
      <c r="D769" s="332"/>
      <c r="E769" s="332"/>
      <c r="F769" s="332"/>
      <c r="G769" s="332"/>
      <c r="H769" s="332"/>
    </row>
    <row r="770" spans="1:8" ht="12">
      <c r="A770" s="329"/>
      <c r="D770" s="332"/>
      <c r="E770" s="332"/>
      <c r="F770" s="332"/>
      <c r="G770" s="332"/>
      <c r="H770" s="332"/>
    </row>
    <row r="771" spans="1:8" ht="12">
      <c r="A771" s="329"/>
      <c r="D771" s="332"/>
      <c r="E771" s="332"/>
      <c r="F771" s="332"/>
      <c r="G771" s="332"/>
      <c r="H771" s="332"/>
    </row>
    <row r="772" spans="1:8" ht="12">
      <c r="A772" s="329"/>
      <c r="D772" s="332"/>
      <c r="E772" s="332"/>
      <c r="F772" s="332"/>
      <c r="G772" s="332"/>
      <c r="H772" s="332"/>
    </row>
    <row r="773" spans="1:8" ht="12">
      <c r="A773" s="329"/>
      <c r="D773" s="332"/>
      <c r="E773" s="332"/>
      <c r="F773" s="332"/>
      <c r="G773" s="332"/>
      <c r="H773" s="332"/>
    </row>
    <row r="774" ht="12">
      <c r="A774" s="329"/>
    </row>
    <row r="775" ht="12">
      <c r="A775" s="329"/>
    </row>
    <row r="776" ht="12">
      <c r="A776" s="329"/>
    </row>
    <row r="777" ht="12">
      <c r="A777" s="329"/>
    </row>
    <row r="778" ht="12">
      <c r="A778" s="329"/>
    </row>
    <row r="779" ht="12">
      <c r="A779" s="329"/>
    </row>
    <row r="780" ht="12">
      <c r="A780" s="329"/>
    </row>
    <row r="781" ht="12">
      <c r="A781" s="329"/>
    </row>
    <row r="782" ht="12">
      <c r="A782" s="329"/>
    </row>
    <row r="783" ht="12">
      <c r="A783" s="329"/>
    </row>
    <row r="784" ht="12">
      <c r="A784" s="329"/>
    </row>
    <row r="785" ht="12">
      <c r="A785" s="329"/>
    </row>
    <row r="786" ht="12">
      <c r="A786" s="329"/>
    </row>
    <row r="787" ht="12">
      <c r="A787" s="329"/>
    </row>
    <row r="788" ht="12">
      <c r="A788" s="329"/>
    </row>
    <row r="789" ht="12">
      <c r="A789" s="329"/>
    </row>
    <row r="790" ht="12">
      <c r="A790" s="329"/>
    </row>
    <row r="791" ht="12">
      <c r="A791" s="329"/>
    </row>
    <row r="792" ht="12">
      <c r="A792" s="329"/>
    </row>
    <row r="793" ht="12">
      <c r="A793" s="329"/>
    </row>
    <row r="794" ht="12">
      <c r="A794" s="329"/>
    </row>
    <row r="795" ht="12">
      <c r="A795" s="329"/>
    </row>
    <row r="796" ht="12">
      <c r="A796" s="329"/>
    </row>
    <row r="797" ht="12">
      <c r="A797" s="329"/>
    </row>
    <row r="798" ht="12">
      <c r="A798" s="329"/>
    </row>
    <row r="799" ht="12">
      <c r="A799" s="329"/>
    </row>
    <row r="800" ht="12">
      <c r="A800" s="329"/>
    </row>
    <row r="801" ht="12">
      <c r="A801" s="329"/>
    </row>
    <row r="802" ht="12">
      <c r="A802" s="329"/>
    </row>
    <row r="803" ht="12">
      <c r="A803" s="329"/>
    </row>
    <row r="804" ht="12">
      <c r="A804" s="329"/>
    </row>
    <row r="805" ht="12">
      <c r="A805" s="329"/>
    </row>
    <row r="806" ht="12">
      <c r="A806" s="329"/>
    </row>
    <row r="807" ht="12">
      <c r="A807" s="329"/>
    </row>
    <row r="808" ht="12">
      <c r="A808" s="329"/>
    </row>
    <row r="809" ht="12">
      <c r="A809" s="329"/>
    </row>
    <row r="810" ht="12">
      <c r="A810" s="329"/>
    </row>
    <row r="811" ht="12">
      <c r="A811" s="329"/>
    </row>
    <row r="812" ht="12">
      <c r="A812" s="329"/>
    </row>
    <row r="813" ht="12">
      <c r="A813" s="329"/>
    </row>
    <row r="814" ht="12">
      <c r="A814" s="329"/>
    </row>
    <row r="815" ht="12">
      <c r="A815" s="329"/>
    </row>
    <row r="816" ht="12">
      <c r="A816" s="329"/>
    </row>
    <row r="817" ht="12">
      <c r="A817" s="329"/>
    </row>
    <row r="818" ht="12">
      <c r="A818" s="329"/>
    </row>
    <row r="819" ht="12">
      <c r="A819" s="329"/>
    </row>
    <row r="820" ht="12">
      <c r="A820" s="329"/>
    </row>
    <row r="821" ht="12">
      <c r="A821" s="329"/>
    </row>
    <row r="822" ht="12">
      <c r="A822" s="329"/>
    </row>
    <row r="823" ht="12">
      <c r="A823" s="329"/>
    </row>
    <row r="824" ht="12">
      <c r="A824" s="329"/>
    </row>
    <row r="825" ht="12">
      <c r="A825" s="329"/>
    </row>
    <row r="826" ht="12">
      <c r="A826" s="329"/>
    </row>
    <row r="827" ht="12">
      <c r="A827" s="329"/>
    </row>
    <row r="828" ht="12">
      <c r="A828" s="329"/>
    </row>
    <row r="829" ht="12">
      <c r="A829" s="329"/>
    </row>
    <row r="830" ht="12">
      <c r="A830" s="329"/>
    </row>
    <row r="831" ht="12">
      <c r="A831" s="329"/>
    </row>
    <row r="832" ht="12">
      <c r="A832" s="329"/>
    </row>
    <row r="833" ht="12">
      <c r="A833" s="329"/>
    </row>
    <row r="834" ht="12">
      <c r="A834" s="329"/>
    </row>
    <row r="835" ht="12">
      <c r="A835" s="329"/>
    </row>
    <row r="836" ht="12">
      <c r="A836" s="329"/>
    </row>
    <row r="837" ht="12">
      <c r="A837" s="329"/>
    </row>
    <row r="838" ht="12">
      <c r="A838" s="329"/>
    </row>
    <row r="839" ht="12">
      <c r="A839" s="329"/>
    </row>
    <row r="840" ht="12">
      <c r="A840" s="329"/>
    </row>
    <row r="841" ht="12">
      <c r="A841" s="329"/>
    </row>
    <row r="842" ht="12">
      <c r="A842" s="329"/>
    </row>
    <row r="843" ht="12">
      <c r="A843" s="329"/>
    </row>
    <row r="844" ht="12">
      <c r="A844" s="329"/>
    </row>
    <row r="845" ht="12">
      <c r="A845" s="329"/>
    </row>
    <row r="846" ht="12">
      <c r="A846" s="329"/>
    </row>
    <row r="847" ht="12">
      <c r="A847" s="329"/>
    </row>
    <row r="848" ht="12">
      <c r="A848" s="329"/>
    </row>
    <row r="849" ht="12">
      <c r="A849" s="329"/>
    </row>
    <row r="850" ht="12">
      <c r="A850" s="329"/>
    </row>
    <row r="851" ht="12">
      <c r="A851" s="329"/>
    </row>
    <row r="852" ht="12">
      <c r="A852" s="329"/>
    </row>
    <row r="853" ht="12">
      <c r="A853" s="329"/>
    </row>
    <row r="854" ht="12">
      <c r="A854" s="329"/>
    </row>
    <row r="855" ht="12">
      <c r="A855" s="329"/>
    </row>
    <row r="856" ht="12">
      <c r="A856" s="329"/>
    </row>
    <row r="857" ht="12">
      <c r="A857" s="329"/>
    </row>
    <row r="858" ht="12">
      <c r="A858" s="329"/>
    </row>
    <row r="859" ht="12">
      <c r="A859" s="329"/>
    </row>
    <row r="860" ht="12">
      <c r="A860" s="329"/>
    </row>
    <row r="861" ht="12">
      <c r="A861" s="329"/>
    </row>
    <row r="862" ht="12">
      <c r="A862" s="329"/>
    </row>
    <row r="863" ht="12">
      <c r="A863" s="329"/>
    </row>
    <row r="864" ht="12">
      <c r="A864" s="329"/>
    </row>
    <row r="865" ht="12">
      <c r="A865" s="329"/>
    </row>
    <row r="866" ht="12">
      <c r="A866" s="329"/>
    </row>
    <row r="867" ht="12">
      <c r="A867" s="329"/>
    </row>
    <row r="868" ht="12">
      <c r="A868" s="329"/>
    </row>
    <row r="869" ht="12">
      <c r="A869" s="329"/>
    </row>
    <row r="870" ht="12">
      <c r="A870" s="329"/>
    </row>
    <row r="871" ht="12">
      <c r="A871" s="329"/>
    </row>
    <row r="872" ht="12">
      <c r="A872" s="329"/>
    </row>
    <row r="873" ht="12">
      <c r="A873" s="329"/>
    </row>
    <row r="874" ht="12">
      <c r="A874" s="329"/>
    </row>
    <row r="875" ht="12">
      <c r="A875" s="329"/>
    </row>
    <row r="876" ht="12">
      <c r="A876" s="329"/>
    </row>
    <row r="877" ht="12">
      <c r="A877" s="329"/>
    </row>
    <row r="878" ht="12">
      <c r="A878" s="329"/>
    </row>
    <row r="879" ht="12">
      <c r="A879" s="329"/>
    </row>
    <row r="880" ht="12">
      <c r="A880" s="329"/>
    </row>
    <row r="881" ht="12">
      <c r="A881" s="329"/>
    </row>
    <row r="882" ht="12">
      <c r="A882" s="329"/>
    </row>
    <row r="883" ht="12">
      <c r="A883" s="329"/>
    </row>
    <row r="884" ht="12">
      <c r="A884" s="329"/>
    </row>
    <row r="885" ht="12">
      <c r="A885" s="329"/>
    </row>
    <row r="886" ht="12">
      <c r="A886" s="329"/>
    </row>
    <row r="887" ht="12">
      <c r="A887" s="329"/>
    </row>
    <row r="888" ht="12">
      <c r="A888" s="329"/>
    </row>
    <row r="889" ht="12">
      <c r="A889" s="329"/>
    </row>
    <row r="890" ht="12">
      <c r="A890" s="329"/>
    </row>
    <row r="891" ht="12">
      <c r="A891" s="329"/>
    </row>
    <row r="892" ht="12">
      <c r="A892" s="329"/>
    </row>
    <row r="893" ht="12">
      <c r="A893" s="329"/>
    </row>
    <row r="894" ht="12">
      <c r="A894" s="329"/>
    </row>
    <row r="895" ht="12">
      <c r="A895" s="329"/>
    </row>
    <row r="896" ht="12">
      <c r="A896" s="329"/>
    </row>
    <row r="897" ht="12">
      <c r="A897" s="329"/>
    </row>
    <row r="898" ht="12">
      <c r="A898" s="329"/>
    </row>
    <row r="899" ht="12">
      <c r="A899" s="329"/>
    </row>
    <row r="900" ht="12">
      <c r="A900" s="329"/>
    </row>
    <row r="901" ht="12">
      <c r="A901" s="329"/>
    </row>
    <row r="902" ht="12">
      <c r="A902" s="329"/>
    </row>
    <row r="903" ht="12">
      <c r="A903" s="329"/>
    </row>
    <row r="904" ht="12">
      <c r="A904" s="329"/>
    </row>
    <row r="905" ht="12">
      <c r="A905" s="329"/>
    </row>
    <row r="906" ht="12">
      <c r="A906" s="329"/>
    </row>
    <row r="907" ht="12">
      <c r="A907" s="329"/>
    </row>
    <row r="908" ht="12">
      <c r="A908" s="329"/>
    </row>
    <row r="909" ht="12">
      <c r="A909" s="329"/>
    </row>
    <row r="910" ht="12">
      <c r="A910" s="329"/>
    </row>
    <row r="911" ht="12">
      <c r="A911" s="329"/>
    </row>
    <row r="912" ht="12">
      <c r="A912" s="329"/>
    </row>
    <row r="913" ht="12">
      <c r="A913" s="329"/>
    </row>
    <row r="914" ht="12">
      <c r="A914" s="329"/>
    </row>
    <row r="915" ht="12">
      <c r="A915" s="329"/>
    </row>
    <row r="916" ht="12">
      <c r="A916" s="329"/>
    </row>
    <row r="917" ht="12">
      <c r="A917" s="329"/>
    </row>
    <row r="918" ht="12">
      <c r="A918" s="329"/>
    </row>
    <row r="919" ht="12">
      <c r="A919" s="329"/>
    </row>
    <row r="920" ht="12">
      <c r="A920" s="329"/>
    </row>
    <row r="921" ht="12">
      <c r="A921" s="329"/>
    </row>
    <row r="922" ht="12">
      <c r="A922" s="329"/>
    </row>
    <row r="923" ht="12">
      <c r="A923" s="329"/>
    </row>
    <row r="924" ht="12">
      <c r="A924" s="329"/>
    </row>
    <row r="925" ht="12">
      <c r="A925" s="329"/>
    </row>
    <row r="926" ht="12">
      <c r="A926" s="329"/>
    </row>
    <row r="927" ht="12">
      <c r="A927" s="329"/>
    </row>
    <row r="928" ht="12">
      <c r="A928" s="329"/>
    </row>
    <row r="929" ht="12">
      <c r="A929" s="329"/>
    </row>
    <row r="930" ht="12">
      <c r="A930" s="329"/>
    </row>
    <row r="931" ht="12">
      <c r="A931" s="329"/>
    </row>
    <row r="932" ht="12">
      <c r="A932" s="329"/>
    </row>
    <row r="933" ht="12">
      <c r="A933" s="329"/>
    </row>
    <row r="934" ht="12">
      <c r="A934" s="329"/>
    </row>
    <row r="935" ht="12">
      <c r="A935" s="329"/>
    </row>
    <row r="936" ht="12">
      <c r="A936" s="329"/>
    </row>
    <row r="937" ht="12">
      <c r="A937" s="329"/>
    </row>
    <row r="938" ht="12">
      <c r="A938" s="329"/>
    </row>
    <row r="939" ht="12">
      <c r="A939" s="329"/>
    </row>
    <row r="940" ht="12">
      <c r="A940" s="329"/>
    </row>
    <row r="941" ht="12">
      <c r="A941" s="329"/>
    </row>
    <row r="942" ht="12">
      <c r="A942" s="329"/>
    </row>
    <row r="943" ht="12">
      <c r="A943" s="329"/>
    </row>
    <row r="944" ht="12">
      <c r="A944" s="329"/>
    </row>
    <row r="945" ht="12">
      <c r="A945" s="329"/>
    </row>
    <row r="946" ht="12">
      <c r="A946" s="329"/>
    </row>
    <row r="947" ht="12">
      <c r="A947" s="329"/>
    </row>
    <row r="948" ht="12">
      <c r="A948" s="329"/>
    </row>
    <row r="949" ht="12">
      <c r="A949" s="329"/>
    </row>
    <row r="950" ht="12">
      <c r="A950" s="329"/>
    </row>
    <row r="951" ht="12">
      <c r="A951" s="329"/>
    </row>
    <row r="952" ht="12">
      <c r="A952" s="329"/>
    </row>
    <row r="953" ht="12">
      <c r="A953" s="329"/>
    </row>
    <row r="954" ht="12">
      <c r="A954" s="329"/>
    </row>
    <row r="955" ht="12">
      <c r="A955" s="329"/>
    </row>
    <row r="956" ht="12">
      <c r="A956" s="329"/>
    </row>
    <row r="957" ht="12">
      <c r="A957" s="329"/>
    </row>
    <row r="958" ht="12">
      <c r="A958" s="329"/>
    </row>
    <row r="959" ht="12">
      <c r="A959" s="329"/>
    </row>
    <row r="960" ht="12">
      <c r="A960" s="329"/>
    </row>
    <row r="961" ht="12">
      <c r="A961" s="329"/>
    </row>
    <row r="962" ht="12">
      <c r="A962" s="329"/>
    </row>
    <row r="963" ht="12">
      <c r="A963" s="329"/>
    </row>
    <row r="964" ht="12">
      <c r="A964" s="329"/>
    </row>
    <row r="965" ht="12">
      <c r="A965" s="329"/>
    </row>
    <row r="966" ht="12">
      <c r="A966" s="329"/>
    </row>
    <row r="967" ht="12">
      <c r="A967" s="329"/>
    </row>
    <row r="968" ht="12">
      <c r="A968" s="329"/>
    </row>
    <row r="969" ht="12">
      <c r="A969" s="329"/>
    </row>
    <row r="970" ht="12">
      <c r="A970" s="329"/>
    </row>
    <row r="971" ht="12">
      <c r="A971" s="329"/>
    </row>
    <row r="972" ht="12">
      <c r="A972" s="329"/>
    </row>
    <row r="973" ht="12">
      <c r="A973" s="329"/>
    </row>
    <row r="974" ht="12">
      <c r="A974" s="329"/>
    </row>
    <row r="975" ht="12">
      <c r="A975" s="329"/>
    </row>
    <row r="976" ht="12">
      <c r="A976" s="329"/>
    </row>
    <row r="977" ht="12">
      <c r="A977" s="329"/>
    </row>
    <row r="978" ht="12">
      <c r="A978" s="329"/>
    </row>
    <row r="979" ht="12">
      <c r="A979" s="329"/>
    </row>
    <row r="980" ht="12">
      <c r="A980" s="329"/>
    </row>
    <row r="981" ht="12">
      <c r="A981" s="329"/>
    </row>
    <row r="982" ht="12">
      <c r="A982" s="329"/>
    </row>
    <row r="983" ht="12">
      <c r="A983" s="329"/>
    </row>
    <row r="984" ht="12">
      <c r="A984" s="329"/>
    </row>
    <row r="985" ht="12">
      <c r="A985" s="329"/>
    </row>
    <row r="986" ht="12">
      <c r="A986" s="329"/>
    </row>
    <row r="987" ht="12">
      <c r="A987" s="329"/>
    </row>
    <row r="988" ht="12">
      <c r="A988" s="329"/>
    </row>
    <row r="989" ht="12">
      <c r="A989" s="329"/>
    </row>
    <row r="990" ht="12">
      <c r="A990" s="329"/>
    </row>
    <row r="991" ht="12">
      <c r="A991" s="329"/>
    </row>
    <row r="992" ht="12">
      <c r="A992" s="329"/>
    </row>
    <row r="993" ht="12">
      <c r="A993" s="329"/>
    </row>
    <row r="994" ht="12">
      <c r="A994" s="329"/>
    </row>
    <row r="995" ht="12">
      <c r="A995" s="329"/>
    </row>
    <row r="996" ht="12">
      <c r="A996" s="329"/>
    </row>
    <row r="997" ht="12">
      <c r="A997" s="329"/>
    </row>
    <row r="998" ht="12">
      <c r="A998" s="329"/>
    </row>
    <row r="999" ht="12">
      <c r="A999" s="329"/>
    </row>
    <row r="1000" ht="12">
      <c r="A1000" s="329"/>
    </row>
    <row r="1001" ht="12">
      <c r="A1001" s="329"/>
    </row>
    <row r="1002" ht="12">
      <c r="A1002" s="329"/>
    </row>
    <row r="1003" ht="12">
      <c r="A1003" s="329"/>
    </row>
    <row r="1004" ht="12">
      <c r="A1004" s="329"/>
    </row>
    <row r="1005" ht="12">
      <c r="A1005" s="329"/>
    </row>
    <row r="1006" ht="12">
      <c r="A1006" s="329"/>
    </row>
    <row r="1007" ht="12">
      <c r="A1007" s="329"/>
    </row>
    <row r="1008" ht="12">
      <c r="A1008" s="329"/>
    </row>
    <row r="1009" ht="12">
      <c r="A1009" s="329"/>
    </row>
    <row r="1010" ht="12">
      <c r="A1010" s="329"/>
    </row>
    <row r="1011" ht="12">
      <c r="A1011" s="329"/>
    </row>
    <row r="1012" ht="12">
      <c r="A1012" s="329"/>
    </row>
    <row r="1013" ht="12">
      <c r="A1013" s="329"/>
    </row>
    <row r="1014" ht="12">
      <c r="A1014" s="329"/>
    </row>
    <row r="1015" ht="12">
      <c r="A1015" s="329"/>
    </row>
    <row r="1016" ht="12">
      <c r="A1016" s="329"/>
    </row>
    <row r="1017" ht="12">
      <c r="A1017" s="329"/>
    </row>
    <row r="1018" ht="12">
      <c r="A1018" s="329"/>
    </row>
    <row r="1019" ht="12">
      <c r="A1019" s="329"/>
    </row>
    <row r="1020" ht="12">
      <c r="A1020" s="329"/>
    </row>
    <row r="1021" ht="12">
      <c r="A1021" s="329"/>
    </row>
    <row r="1022" ht="12">
      <c r="A1022" s="329"/>
    </row>
    <row r="1023" ht="12">
      <c r="A1023" s="329"/>
    </row>
    <row r="1024" ht="12">
      <c r="A1024" s="329"/>
    </row>
    <row r="1025" ht="12">
      <c r="A1025" s="329"/>
    </row>
    <row r="1026" ht="12">
      <c r="A1026" s="329"/>
    </row>
    <row r="1027" ht="12">
      <c r="A1027" s="329"/>
    </row>
    <row r="1028" ht="12">
      <c r="A1028" s="329"/>
    </row>
    <row r="1029" ht="12">
      <c r="A1029" s="329"/>
    </row>
    <row r="1030" ht="12">
      <c r="A1030" s="329"/>
    </row>
    <row r="1031" ht="12">
      <c r="A1031" s="329"/>
    </row>
    <row r="1032" ht="12">
      <c r="A1032" s="329"/>
    </row>
    <row r="1033" ht="12">
      <c r="A1033" s="329"/>
    </row>
    <row r="1034" ht="12">
      <c r="A1034" s="329"/>
    </row>
    <row r="1035" ht="12">
      <c r="A1035" s="329"/>
    </row>
    <row r="1036" ht="12">
      <c r="A1036" s="329"/>
    </row>
    <row r="1037" ht="12">
      <c r="A1037" s="329"/>
    </row>
    <row r="1038" ht="12">
      <c r="A1038" s="329"/>
    </row>
    <row r="1039" ht="12">
      <c r="A1039" s="329"/>
    </row>
    <row r="1040" ht="12">
      <c r="A1040" s="329"/>
    </row>
    <row r="1041" ht="12">
      <c r="A1041" s="329"/>
    </row>
    <row r="1042" ht="12">
      <c r="A1042" s="329"/>
    </row>
    <row r="1043" ht="12">
      <c r="A1043" s="329"/>
    </row>
    <row r="1044" ht="12">
      <c r="A1044" s="329"/>
    </row>
    <row r="1045" ht="12">
      <c r="A1045" s="329"/>
    </row>
    <row r="1046" ht="12">
      <c r="A1046" s="329"/>
    </row>
    <row r="1047" ht="12">
      <c r="A1047" s="329"/>
    </row>
    <row r="1048" ht="12">
      <c r="A1048" s="329"/>
    </row>
    <row r="1049" ht="12">
      <c r="A1049" s="329"/>
    </row>
    <row r="1050" ht="12">
      <c r="A1050" s="329"/>
    </row>
    <row r="1051" ht="12">
      <c r="A1051" s="329"/>
    </row>
    <row r="1052" ht="12">
      <c r="A1052" s="329"/>
    </row>
    <row r="1053" ht="12">
      <c r="A1053" s="329"/>
    </row>
    <row r="1054" ht="12">
      <c r="A1054" s="329"/>
    </row>
    <row r="1055" ht="12">
      <c r="A1055" s="329"/>
    </row>
    <row r="1056" ht="12">
      <c r="A1056" s="329"/>
    </row>
    <row r="1057" ht="12">
      <c r="A1057" s="329"/>
    </row>
    <row r="1058" ht="12">
      <c r="A1058" s="329"/>
    </row>
    <row r="1059" ht="12">
      <c r="A1059" s="329"/>
    </row>
    <row r="1060" ht="12">
      <c r="A1060" s="329"/>
    </row>
    <row r="1061" ht="12">
      <c r="A1061" s="329"/>
    </row>
    <row r="1062" ht="12">
      <c r="A1062" s="329"/>
    </row>
    <row r="1063" ht="12">
      <c r="A1063" s="329"/>
    </row>
    <row r="1064" ht="12">
      <c r="A1064" s="329"/>
    </row>
    <row r="1065" ht="12">
      <c r="A1065" s="329"/>
    </row>
    <row r="1066" ht="12">
      <c r="A1066" s="329"/>
    </row>
    <row r="1067" ht="12">
      <c r="A1067" s="329"/>
    </row>
    <row r="1068" ht="12">
      <c r="A1068" s="329"/>
    </row>
    <row r="1069" ht="12">
      <c r="A1069" s="329"/>
    </row>
    <row r="1070" ht="12">
      <c r="A1070" s="329"/>
    </row>
    <row r="1071" ht="12">
      <c r="A1071" s="329"/>
    </row>
    <row r="1072" ht="12">
      <c r="A1072" s="329"/>
    </row>
    <row r="1073" ht="12">
      <c r="A1073" s="329"/>
    </row>
    <row r="1074" ht="12">
      <c r="A1074" s="329"/>
    </row>
    <row r="1075" ht="12">
      <c r="A1075" s="329"/>
    </row>
    <row r="1076" ht="12">
      <c r="A1076" s="329"/>
    </row>
    <row r="1077" ht="12">
      <c r="A1077" s="329"/>
    </row>
    <row r="1078" ht="12">
      <c r="A1078" s="329"/>
    </row>
    <row r="1079" ht="12">
      <c r="A1079" s="329"/>
    </row>
    <row r="1080" ht="12">
      <c r="A1080" s="329"/>
    </row>
    <row r="1081" ht="12">
      <c r="A1081" s="329"/>
    </row>
    <row r="1082" ht="12">
      <c r="A1082" s="329"/>
    </row>
    <row r="1083" ht="12">
      <c r="A1083" s="329"/>
    </row>
    <row r="1084" ht="12">
      <c r="A1084" s="329"/>
    </row>
    <row r="1085" ht="12">
      <c r="A1085" s="329"/>
    </row>
    <row r="1086" ht="12">
      <c r="A1086" s="329"/>
    </row>
    <row r="1087" ht="12">
      <c r="A1087" s="329"/>
    </row>
    <row r="1088" ht="12">
      <c r="A1088" s="329"/>
    </row>
    <row r="1089" ht="12">
      <c r="A1089" s="329"/>
    </row>
    <row r="1090" ht="12">
      <c r="A1090" s="329"/>
    </row>
    <row r="1091" ht="12">
      <c r="A1091" s="329"/>
    </row>
    <row r="1092" ht="12">
      <c r="A1092" s="329"/>
    </row>
    <row r="1093" ht="12">
      <c r="A1093" s="329"/>
    </row>
    <row r="1094" ht="12">
      <c r="A1094" s="329"/>
    </row>
    <row r="1095" ht="12">
      <c r="A1095" s="329"/>
    </row>
    <row r="1096" ht="12">
      <c r="A1096" s="329"/>
    </row>
    <row r="1097" ht="12">
      <c r="A1097" s="329"/>
    </row>
    <row r="1098" ht="12">
      <c r="A1098" s="329"/>
    </row>
    <row r="1099" ht="12">
      <c r="A1099" s="329"/>
    </row>
    <row r="1100" ht="12">
      <c r="A1100" s="329"/>
    </row>
    <row r="1101" ht="12">
      <c r="A1101" s="329"/>
    </row>
    <row r="1102" ht="12">
      <c r="A1102" s="329"/>
    </row>
    <row r="1103" ht="12">
      <c r="A1103" s="329"/>
    </row>
    <row r="1104" ht="12">
      <c r="A1104" s="329"/>
    </row>
    <row r="1105" ht="12">
      <c r="A1105" s="329"/>
    </row>
    <row r="1106" ht="12">
      <c r="A1106" s="329"/>
    </row>
    <row r="1107" ht="12">
      <c r="A1107" s="329"/>
    </row>
    <row r="1108" ht="12">
      <c r="A1108" s="329"/>
    </row>
    <row r="1109" ht="12">
      <c r="A1109" s="329"/>
    </row>
    <row r="1110" ht="12">
      <c r="A1110" s="329"/>
    </row>
    <row r="1111" ht="12">
      <c r="A1111" s="329"/>
    </row>
    <row r="1112" ht="12">
      <c r="A1112" s="329"/>
    </row>
    <row r="1113" ht="12">
      <c r="A1113" s="329"/>
    </row>
    <row r="1114" ht="12">
      <c r="A1114" s="329"/>
    </row>
    <row r="1115" ht="12">
      <c r="A1115" s="329"/>
    </row>
    <row r="1116" ht="12">
      <c r="A1116" s="329"/>
    </row>
    <row r="1117" ht="12">
      <c r="A1117" s="329"/>
    </row>
    <row r="1118" ht="12">
      <c r="A1118" s="329"/>
    </row>
    <row r="1119" ht="12">
      <c r="A1119" s="329"/>
    </row>
    <row r="1120" ht="12">
      <c r="A1120" s="329"/>
    </row>
    <row r="1121" ht="12">
      <c r="A1121" s="329"/>
    </row>
    <row r="1122" ht="12">
      <c r="A1122" s="329"/>
    </row>
    <row r="1123" ht="12">
      <c r="A1123" s="329"/>
    </row>
    <row r="1124" ht="12">
      <c r="A1124" s="329"/>
    </row>
    <row r="1125" ht="12">
      <c r="A1125" s="329"/>
    </row>
    <row r="1126" ht="12">
      <c r="A1126" s="329"/>
    </row>
    <row r="1127" ht="12">
      <c r="A1127" s="329"/>
    </row>
    <row r="1128" ht="12">
      <c r="A1128" s="329"/>
    </row>
    <row r="1129" ht="12">
      <c r="A1129" s="329"/>
    </row>
    <row r="1130" ht="12">
      <c r="A1130" s="329"/>
    </row>
    <row r="1131" ht="12">
      <c r="A1131" s="329"/>
    </row>
    <row r="1132" ht="12">
      <c r="A1132" s="329"/>
    </row>
    <row r="1133" ht="12">
      <c r="A1133" s="329"/>
    </row>
    <row r="1134" ht="12">
      <c r="A1134" s="329"/>
    </row>
    <row r="1135" ht="12">
      <c r="A1135" s="329"/>
    </row>
    <row r="1136" ht="12">
      <c r="A1136" s="329"/>
    </row>
    <row r="1137" ht="12">
      <c r="A1137" s="329"/>
    </row>
    <row r="1138" ht="12">
      <c r="A1138" s="329"/>
    </row>
    <row r="1139" ht="12">
      <c r="A1139" s="329"/>
    </row>
    <row r="1140" ht="12">
      <c r="A1140" s="329"/>
    </row>
    <row r="1141" ht="12">
      <c r="A1141" s="329"/>
    </row>
    <row r="1142" ht="12">
      <c r="A1142" s="329"/>
    </row>
    <row r="1143" ht="12">
      <c r="A1143" s="329"/>
    </row>
    <row r="1144" ht="12">
      <c r="A1144" s="329"/>
    </row>
    <row r="1145" ht="12">
      <c r="A1145" s="329"/>
    </row>
    <row r="1146" ht="12">
      <c r="A1146" s="329"/>
    </row>
    <row r="1147" ht="12">
      <c r="A1147" s="329"/>
    </row>
    <row r="1148" ht="12">
      <c r="A1148" s="329"/>
    </row>
    <row r="1149" ht="12">
      <c r="A1149" s="329"/>
    </row>
    <row r="1150" ht="12">
      <c r="A1150" s="329"/>
    </row>
    <row r="1151" ht="12">
      <c r="A1151" s="329"/>
    </row>
    <row r="1152" ht="12">
      <c r="A1152" s="329"/>
    </row>
    <row r="1153" ht="12">
      <c r="A1153" s="329"/>
    </row>
    <row r="1154" ht="12">
      <c r="A1154" s="329"/>
    </row>
    <row r="1155" ht="12">
      <c r="A1155" s="329"/>
    </row>
    <row r="1156" ht="12">
      <c r="A1156" s="329"/>
    </row>
    <row r="1157" ht="12">
      <c r="A1157" s="329"/>
    </row>
    <row r="1158" ht="12">
      <c r="A1158" s="329"/>
    </row>
    <row r="1159" ht="12">
      <c r="A1159" s="329"/>
    </row>
    <row r="1160" ht="12">
      <c r="A1160" s="329"/>
    </row>
    <row r="1161" ht="12">
      <c r="A1161" s="329"/>
    </row>
    <row r="1162" ht="12">
      <c r="A1162" s="329"/>
    </row>
    <row r="1163" ht="12">
      <c r="A1163" s="329"/>
    </row>
    <row r="1164" ht="12">
      <c r="A1164" s="329"/>
    </row>
    <row r="1165" ht="12">
      <c r="A1165" s="329"/>
    </row>
    <row r="1166" ht="12">
      <c r="A1166" s="329"/>
    </row>
    <row r="1167" ht="12">
      <c r="A1167" s="329"/>
    </row>
    <row r="1168" ht="12">
      <c r="A1168" s="329"/>
    </row>
    <row r="1169" ht="12">
      <c r="A1169" s="329"/>
    </row>
    <row r="1170" ht="12">
      <c r="A1170" s="329"/>
    </row>
    <row r="1171" ht="12">
      <c r="A1171" s="329"/>
    </row>
    <row r="1172" ht="12">
      <c r="A1172" s="329"/>
    </row>
    <row r="1173" ht="12">
      <c r="A1173" s="329"/>
    </row>
    <row r="1174" ht="12">
      <c r="A1174" s="329"/>
    </row>
    <row r="1175" ht="12">
      <c r="A1175" s="329"/>
    </row>
    <row r="1176" ht="12">
      <c r="A1176" s="329"/>
    </row>
    <row r="1177" ht="12">
      <c r="A1177" s="329"/>
    </row>
    <row r="1178" ht="12">
      <c r="A1178" s="329"/>
    </row>
    <row r="1179" ht="12">
      <c r="A1179" s="329"/>
    </row>
    <row r="1180" ht="12">
      <c r="A1180" s="329"/>
    </row>
    <row r="1181" ht="12">
      <c r="A1181" s="329"/>
    </row>
    <row r="1182" ht="12">
      <c r="A1182" s="329"/>
    </row>
    <row r="1183" ht="12">
      <c r="A1183" s="329"/>
    </row>
    <row r="1184" ht="12">
      <c r="A1184" s="329"/>
    </row>
    <row r="1185" ht="12">
      <c r="A1185" s="329"/>
    </row>
    <row r="1186" ht="12">
      <c r="A1186" s="329"/>
    </row>
    <row r="1187" ht="12">
      <c r="A1187" s="329"/>
    </row>
    <row r="1188" ht="12">
      <c r="A1188" s="329"/>
    </row>
    <row r="1189" ht="12">
      <c r="A1189" s="329"/>
    </row>
    <row r="1190" ht="12">
      <c r="A1190" s="329"/>
    </row>
    <row r="1191" ht="12">
      <c r="A1191" s="329"/>
    </row>
    <row r="1192" ht="12">
      <c r="A1192" s="329"/>
    </row>
    <row r="1193" ht="12">
      <c r="A1193" s="329"/>
    </row>
    <row r="1194" ht="12">
      <c r="A1194" s="329"/>
    </row>
    <row r="1195" ht="12">
      <c r="A1195" s="329"/>
    </row>
    <row r="1196" ht="12">
      <c r="A1196" s="329"/>
    </row>
    <row r="1197" ht="12">
      <c r="A1197" s="329"/>
    </row>
    <row r="1198" ht="12">
      <c r="A1198" s="329"/>
    </row>
    <row r="1199" ht="12">
      <c r="A1199" s="329"/>
    </row>
    <row r="1200" ht="12">
      <c r="A1200" s="329"/>
    </row>
    <row r="1201" ht="12">
      <c r="A1201" s="329"/>
    </row>
    <row r="1202" ht="12">
      <c r="A1202" s="329"/>
    </row>
    <row r="1203" ht="12">
      <c r="A1203" s="329"/>
    </row>
    <row r="1204" ht="12">
      <c r="A1204" s="329"/>
    </row>
    <row r="1205" ht="12">
      <c r="A1205" s="329"/>
    </row>
    <row r="1206" ht="12">
      <c r="A1206" s="329"/>
    </row>
    <row r="1207" ht="12">
      <c r="A1207" s="329"/>
    </row>
    <row r="1208" ht="12">
      <c r="A1208" s="329"/>
    </row>
    <row r="1209" ht="12">
      <c r="A1209" s="329"/>
    </row>
    <row r="1210" ht="12">
      <c r="A1210" s="329"/>
    </row>
    <row r="1211" ht="12">
      <c r="A1211" s="329"/>
    </row>
    <row r="1212" ht="12">
      <c r="A1212" s="329"/>
    </row>
    <row r="1213" ht="12">
      <c r="A1213" s="329"/>
    </row>
    <row r="1214" ht="12">
      <c r="A1214" s="329"/>
    </row>
    <row r="1215" ht="12">
      <c r="A1215" s="329"/>
    </row>
    <row r="1216" ht="12">
      <c r="A1216" s="329"/>
    </row>
    <row r="1217" ht="12">
      <c r="A1217" s="329"/>
    </row>
    <row r="1218" ht="12">
      <c r="A1218" s="329"/>
    </row>
    <row r="1219" ht="12">
      <c r="A1219" s="329"/>
    </row>
    <row r="1220" ht="12">
      <c r="A1220" s="329"/>
    </row>
    <row r="1221" ht="12">
      <c r="A1221" s="329"/>
    </row>
    <row r="1222" ht="12">
      <c r="A1222" s="329"/>
    </row>
    <row r="1223" ht="12">
      <c r="A1223" s="329"/>
    </row>
    <row r="1224" ht="12">
      <c r="A1224" s="329"/>
    </row>
    <row r="1225" ht="12">
      <c r="A1225" s="329"/>
    </row>
    <row r="1226" ht="12">
      <c r="A1226" s="329"/>
    </row>
    <row r="1227" ht="12">
      <c r="A1227" s="329"/>
    </row>
    <row r="1228" ht="12">
      <c r="A1228" s="329"/>
    </row>
    <row r="1229" ht="12">
      <c r="A1229" s="329"/>
    </row>
    <row r="1230" ht="12">
      <c r="A1230" s="329"/>
    </row>
    <row r="1231" ht="12">
      <c r="A1231" s="329"/>
    </row>
    <row r="1232" ht="12">
      <c r="A1232" s="329"/>
    </row>
    <row r="1233" ht="12">
      <c r="A1233" s="329"/>
    </row>
    <row r="1234" ht="12">
      <c r="A1234" s="329"/>
    </row>
    <row r="1235" ht="12">
      <c r="A1235" s="329"/>
    </row>
    <row r="1236" ht="12">
      <c r="A1236" s="329"/>
    </row>
    <row r="1237" ht="12">
      <c r="A1237" s="329"/>
    </row>
    <row r="1238" ht="12">
      <c r="A1238" s="329"/>
    </row>
    <row r="1239" ht="12">
      <c r="A1239" s="329"/>
    </row>
    <row r="1240" ht="12">
      <c r="A1240" s="329"/>
    </row>
    <row r="1241" ht="12">
      <c r="A1241" s="329"/>
    </row>
    <row r="1242" ht="12">
      <c r="A1242" s="329"/>
    </row>
    <row r="1243" ht="12">
      <c r="A1243" s="329"/>
    </row>
    <row r="1244" ht="12">
      <c r="A1244" s="329"/>
    </row>
    <row r="1245" ht="12">
      <c r="A1245" s="329"/>
    </row>
    <row r="1246" ht="12">
      <c r="A1246" s="329"/>
    </row>
    <row r="1247" ht="12">
      <c r="A1247" s="329"/>
    </row>
    <row r="1248" ht="12">
      <c r="A1248" s="329"/>
    </row>
    <row r="1249" ht="12">
      <c r="A1249" s="329"/>
    </row>
    <row r="1250" ht="12">
      <c r="A1250" s="329"/>
    </row>
    <row r="1251" ht="12">
      <c r="A1251" s="329"/>
    </row>
    <row r="1252" ht="12">
      <c r="A1252" s="329"/>
    </row>
    <row r="1253" ht="12">
      <c r="A1253" s="329"/>
    </row>
    <row r="1254" ht="12">
      <c r="A1254" s="329"/>
    </row>
    <row r="1255" ht="12">
      <c r="A1255" s="329"/>
    </row>
    <row r="1256" ht="12">
      <c r="A1256" s="329"/>
    </row>
    <row r="1257" ht="12">
      <c r="A1257" s="329"/>
    </row>
    <row r="1258" ht="12">
      <c r="A1258" s="329"/>
    </row>
    <row r="1259" ht="12">
      <c r="A1259" s="329"/>
    </row>
    <row r="1260" ht="12">
      <c r="A1260" s="329"/>
    </row>
    <row r="1261" ht="12">
      <c r="A1261" s="329"/>
    </row>
    <row r="1262" ht="12">
      <c r="A1262" s="329"/>
    </row>
    <row r="1263" ht="12">
      <c r="A1263" s="329"/>
    </row>
    <row r="1264" ht="12">
      <c r="A1264" s="329"/>
    </row>
    <row r="1265" ht="12">
      <c r="A1265" s="329"/>
    </row>
    <row r="1266" ht="12">
      <c r="A1266" s="329"/>
    </row>
    <row r="1267" ht="12">
      <c r="A1267" s="329"/>
    </row>
    <row r="1268" ht="12">
      <c r="A1268" s="329"/>
    </row>
    <row r="1269" ht="12">
      <c r="A1269" s="329"/>
    </row>
    <row r="1270" ht="12">
      <c r="A1270" s="329"/>
    </row>
    <row r="1271" ht="12">
      <c r="A1271" s="329"/>
    </row>
    <row r="1272" ht="12">
      <c r="A1272" s="329"/>
    </row>
    <row r="1273" ht="12">
      <c r="A1273" s="329"/>
    </row>
    <row r="1274" ht="12">
      <c r="A1274" s="329"/>
    </row>
    <row r="1275" ht="12">
      <c r="A1275" s="329"/>
    </row>
    <row r="1276" ht="12">
      <c r="A1276" s="329"/>
    </row>
    <row r="1277" ht="12">
      <c r="A1277" s="329"/>
    </row>
    <row r="1278" ht="12">
      <c r="A1278" s="329"/>
    </row>
    <row r="1279" ht="12">
      <c r="A1279" s="329"/>
    </row>
    <row r="1280" ht="12">
      <c r="A1280" s="329"/>
    </row>
    <row r="1281" ht="12">
      <c r="A1281" s="329"/>
    </row>
    <row r="1282" ht="12">
      <c r="A1282" s="329"/>
    </row>
    <row r="1283" ht="12">
      <c r="A1283" s="329"/>
    </row>
    <row r="1284" ht="12">
      <c r="A1284" s="329"/>
    </row>
    <row r="1285" ht="12">
      <c r="A1285" s="329"/>
    </row>
    <row r="1286" ht="12">
      <c r="A1286" s="329"/>
    </row>
    <row r="1287" ht="12">
      <c r="A1287" s="329"/>
    </row>
    <row r="1288" ht="12">
      <c r="A1288" s="329"/>
    </row>
    <row r="1289" ht="12">
      <c r="A1289" s="329"/>
    </row>
    <row r="1290" ht="12">
      <c r="A1290" s="329"/>
    </row>
    <row r="1291" ht="12">
      <c r="A1291" s="329"/>
    </row>
    <row r="1292" ht="12">
      <c r="A1292" s="329"/>
    </row>
    <row r="1293" ht="12">
      <c r="A1293" s="329"/>
    </row>
    <row r="1294" ht="12">
      <c r="A1294" s="329"/>
    </row>
    <row r="1295" ht="12">
      <c r="A1295" s="329"/>
    </row>
    <row r="1296" ht="12">
      <c r="A1296" s="329"/>
    </row>
    <row r="1297" ht="12">
      <c r="A1297" s="329"/>
    </row>
    <row r="1298" ht="12">
      <c r="A1298" s="329"/>
    </row>
    <row r="1299" ht="12">
      <c r="A1299" s="329"/>
    </row>
    <row r="1300" ht="12">
      <c r="A1300" s="329"/>
    </row>
    <row r="1301" ht="12">
      <c r="A1301" s="329"/>
    </row>
    <row r="1302" ht="12">
      <c r="A1302" s="329"/>
    </row>
    <row r="1303" ht="12">
      <c r="A1303" s="329"/>
    </row>
    <row r="1304" ht="12">
      <c r="A1304" s="329"/>
    </row>
    <row r="1305" ht="12">
      <c r="A1305" s="329"/>
    </row>
    <row r="1306" ht="12">
      <c r="A1306" s="329"/>
    </row>
    <row r="1307" ht="12">
      <c r="A1307" s="329"/>
    </row>
    <row r="1308" ht="12">
      <c r="A1308" s="329"/>
    </row>
    <row r="1309" ht="12">
      <c r="A1309" s="329"/>
    </row>
    <row r="1310" ht="12">
      <c r="A1310" s="329"/>
    </row>
    <row r="1311" ht="12">
      <c r="A1311" s="329"/>
    </row>
    <row r="1312" ht="12">
      <c r="A1312" s="329"/>
    </row>
    <row r="1313" ht="12">
      <c r="A1313" s="329"/>
    </row>
    <row r="1314" ht="12">
      <c r="A1314" s="329"/>
    </row>
    <row r="1315" ht="12">
      <c r="A1315" s="329"/>
    </row>
    <row r="1316" ht="12">
      <c r="A1316" s="329"/>
    </row>
    <row r="1317" ht="12">
      <c r="A1317" s="329"/>
    </row>
    <row r="1318" ht="12">
      <c r="A1318" s="329"/>
    </row>
    <row r="1319" ht="12">
      <c r="A1319" s="329"/>
    </row>
    <row r="1320" ht="12">
      <c r="A1320" s="329"/>
    </row>
    <row r="1321" ht="12">
      <c r="A1321" s="329"/>
    </row>
    <row r="1322" ht="12">
      <c r="A1322" s="329"/>
    </row>
    <row r="1323" ht="12">
      <c r="A1323" s="329"/>
    </row>
    <row r="1324" ht="12">
      <c r="A1324" s="329"/>
    </row>
    <row r="1325" ht="12">
      <c r="A1325" s="329"/>
    </row>
    <row r="1326" ht="12">
      <c r="A1326" s="329"/>
    </row>
    <row r="1327" ht="12">
      <c r="A1327" s="329"/>
    </row>
    <row r="1328" ht="12">
      <c r="A1328" s="329"/>
    </row>
    <row r="1329" ht="12">
      <c r="A1329" s="329"/>
    </row>
    <row r="1330" ht="12">
      <c r="A1330" s="329"/>
    </row>
    <row r="1331" ht="12">
      <c r="A1331" s="329"/>
    </row>
    <row r="1332" ht="12">
      <c r="A1332" s="329"/>
    </row>
    <row r="1333" ht="12">
      <c r="A1333" s="329"/>
    </row>
    <row r="1334" ht="12">
      <c r="A1334" s="329"/>
    </row>
    <row r="1335" ht="12">
      <c r="A1335" s="329"/>
    </row>
    <row r="1336" ht="12">
      <c r="A1336" s="329"/>
    </row>
    <row r="1337" ht="12">
      <c r="A1337" s="329"/>
    </row>
    <row r="1338" ht="12">
      <c r="A1338" s="329"/>
    </row>
    <row r="1339" ht="12">
      <c r="A1339" s="329"/>
    </row>
    <row r="1340" ht="12">
      <c r="A1340" s="329"/>
    </row>
    <row r="1341" ht="12">
      <c r="A1341" s="329"/>
    </row>
    <row r="1342" ht="12">
      <c r="A1342" s="329"/>
    </row>
    <row r="1343" ht="12">
      <c r="A1343" s="329"/>
    </row>
    <row r="1344" ht="12">
      <c r="A1344" s="329"/>
    </row>
    <row r="1345" ht="12">
      <c r="A1345" s="329"/>
    </row>
    <row r="1346" ht="12">
      <c r="A1346" s="329"/>
    </row>
    <row r="1347" ht="12">
      <c r="A1347" s="329"/>
    </row>
    <row r="1348" ht="12">
      <c r="A1348" s="329"/>
    </row>
    <row r="1349" ht="12">
      <c r="A1349" s="329"/>
    </row>
    <row r="1350" ht="12">
      <c r="A1350" s="329"/>
    </row>
    <row r="1351" ht="12">
      <c r="A1351" s="329"/>
    </row>
    <row r="1352" ht="12">
      <c r="A1352" s="329"/>
    </row>
    <row r="1353" ht="12">
      <c r="A1353" s="329"/>
    </row>
    <row r="1354" ht="12">
      <c r="A1354" s="329"/>
    </row>
    <row r="1355" ht="12">
      <c r="A1355" s="329"/>
    </row>
    <row r="1356" ht="12">
      <c r="A1356" s="329"/>
    </row>
    <row r="1357" ht="12">
      <c r="A1357" s="329"/>
    </row>
    <row r="1358" ht="12">
      <c r="A1358" s="329"/>
    </row>
    <row r="1359" ht="12">
      <c r="A1359" s="329"/>
    </row>
    <row r="1360" ht="12">
      <c r="A1360" s="329"/>
    </row>
    <row r="1361" ht="12">
      <c r="A1361" s="329"/>
    </row>
    <row r="1362" ht="12">
      <c r="A1362" s="329"/>
    </row>
    <row r="1363" ht="12">
      <c r="A1363" s="329"/>
    </row>
    <row r="1364" ht="12">
      <c r="A1364" s="329"/>
    </row>
    <row r="1365" ht="12">
      <c r="A1365" s="329"/>
    </row>
    <row r="1366" ht="12">
      <c r="A1366" s="329"/>
    </row>
    <row r="1367" ht="12">
      <c r="A1367" s="329"/>
    </row>
    <row r="1368" ht="12">
      <c r="A1368" s="329"/>
    </row>
    <row r="1369" ht="12">
      <c r="A1369" s="329"/>
    </row>
    <row r="1370" ht="12">
      <c r="A1370" s="329"/>
    </row>
    <row r="1371" ht="12">
      <c r="A1371" s="329"/>
    </row>
    <row r="1372" ht="12">
      <c r="A1372" s="329"/>
    </row>
    <row r="1373" ht="12">
      <c r="A1373" s="329"/>
    </row>
    <row r="1374" ht="12">
      <c r="A1374" s="329"/>
    </row>
    <row r="1375" ht="12">
      <c r="A1375" s="329"/>
    </row>
    <row r="1376" ht="12">
      <c r="A1376" s="329"/>
    </row>
    <row r="1377" ht="12">
      <c r="A1377" s="329"/>
    </row>
    <row r="1378" ht="12">
      <c r="A1378" s="329"/>
    </row>
    <row r="1379" ht="12">
      <c r="A1379" s="329"/>
    </row>
    <row r="1380" ht="12">
      <c r="A1380" s="329"/>
    </row>
    <row r="1381" ht="12">
      <c r="A1381" s="329"/>
    </row>
    <row r="1382" ht="12">
      <c r="A1382" s="329"/>
    </row>
    <row r="1383" ht="12">
      <c r="A1383" s="329"/>
    </row>
    <row r="1384" ht="12">
      <c r="A1384" s="329"/>
    </row>
    <row r="1385" ht="12">
      <c r="A1385" s="329"/>
    </row>
    <row r="1386" ht="12">
      <c r="A1386" s="329"/>
    </row>
    <row r="1387" ht="12">
      <c r="A1387" s="329"/>
    </row>
    <row r="1388" ht="12">
      <c r="A1388" s="329"/>
    </row>
    <row r="1389" ht="12">
      <c r="A1389" s="329"/>
    </row>
    <row r="1390" ht="12">
      <c r="A1390" s="329"/>
    </row>
    <row r="1391" ht="12">
      <c r="A1391" s="329"/>
    </row>
    <row r="1392" ht="12">
      <c r="A1392" s="329"/>
    </row>
    <row r="1393" ht="12">
      <c r="A1393" s="329"/>
    </row>
    <row r="1394" ht="12">
      <c r="A1394" s="329"/>
    </row>
    <row r="1395" ht="12">
      <c r="A1395" s="329"/>
    </row>
    <row r="1396" ht="12">
      <c r="A1396" s="329"/>
    </row>
    <row r="1397" ht="12">
      <c r="A1397" s="329"/>
    </row>
    <row r="1398" ht="12">
      <c r="A1398" s="329"/>
    </row>
    <row r="1399" ht="12">
      <c r="A1399" s="329"/>
    </row>
    <row r="1400" ht="12">
      <c r="A1400" s="329"/>
    </row>
    <row r="1401" ht="12">
      <c r="A1401" s="329"/>
    </row>
    <row r="1402" ht="12">
      <c r="A1402" s="329"/>
    </row>
    <row r="1403" ht="12">
      <c r="A1403" s="329"/>
    </row>
    <row r="1404" ht="12">
      <c r="A1404" s="329"/>
    </row>
    <row r="1405" ht="12">
      <c r="A1405" s="329"/>
    </row>
    <row r="1406" ht="12">
      <c r="A1406" s="329"/>
    </row>
    <row r="1407" ht="12">
      <c r="A1407" s="329"/>
    </row>
    <row r="1408" ht="12">
      <c r="A1408" s="329"/>
    </row>
    <row r="1409" ht="12">
      <c r="A1409" s="329"/>
    </row>
    <row r="1410" ht="12">
      <c r="A1410" s="329"/>
    </row>
    <row r="1411" ht="12">
      <c r="A1411" s="329"/>
    </row>
    <row r="1412" ht="12">
      <c r="A1412" s="329"/>
    </row>
    <row r="1413" ht="12">
      <c r="A1413" s="329"/>
    </row>
    <row r="1414" ht="12">
      <c r="A1414" s="329"/>
    </row>
    <row r="1415" ht="12">
      <c r="A1415" s="329"/>
    </row>
    <row r="1416" ht="12">
      <c r="A1416" s="329"/>
    </row>
    <row r="1417" ht="12">
      <c r="A1417" s="329"/>
    </row>
    <row r="1418" ht="12">
      <c r="A1418" s="329"/>
    </row>
    <row r="1419" ht="12">
      <c r="A1419" s="329"/>
    </row>
    <row r="1420" ht="12">
      <c r="A1420" s="329"/>
    </row>
    <row r="1421" ht="12">
      <c r="A1421" s="329"/>
    </row>
    <row r="1422" ht="12">
      <c r="A1422" s="329"/>
    </row>
    <row r="1423" ht="12">
      <c r="A1423" s="329"/>
    </row>
    <row r="1424" ht="12">
      <c r="A1424" s="329"/>
    </row>
    <row r="1425" ht="12">
      <c r="A1425" s="329"/>
    </row>
    <row r="1426" ht="12">
      <c r="A1426" s="329"/>
    </row>
    <row r="1427" ht="12">
      <c r="A1427" s="329"/>
    </row>
    <row r="1428" ht="12">
      <c r="A1428" s="329"/>
    </row>
    <row r="1429" ht="12">
      <c r="A1429" s="329"/>
    </row>
    <row r="1430" ht="12">
      <c r="A1430" s="329"/>
    </row>
    <row r="1431" ht="12">
      <c r="A1431" s="329"/>
    </row>
    <row r="1432" ht="12">
      <c r="A1432" s="329"/>
    </row>
    <row r="1433" ht="12">
      <c r="A1433" s="329"/>
    </row>
    <row r="1434" ht="12">
      <c r="A1434" s="329"/>
    </row>
    <row r="1435" ht="12">
      <c r="A1435" s="329"/>
    </row>
    <row r="1436" ht="12">
      <c r="A1436" s="329"/>
    </row>
    <row r="1437" ht="12">
      <c r="A1437" s="329"/>
    </row>
    <row r="1438" ht="12">
      <c r="A1438" s="329"/>
    </row>
    <row r="1439" ht="12">
      <c r="A1439" s="329"/>
    </row>
    <row r="1440" ht="12">
      <c r="A1440" s="329"/>
    </row>
    <row r="1441" ht="12">
      <c r="A1441" s="329"/>
    </row>
    <row r="1442" ht="12">
      <c r="A1442" s="329"/>
    </row>
    <row r="1443" ht="12">
      <c r="A1443" s="329"/>
    </row>
    <row r="1444" ht="12">
      <c r="A1444" s="329"/>
    </row>
    <row r="1445" ht="12">
      <c r="A1445" s="329"/>
    </row>
    <row r="1446" ht="12">
      <c r="A1446" s="329"/>
    </row>
    <row r="1447" ht="12">
      <c r="A1447" s="329"/>
    </row>
    <row r="1448" ht="12">
      <c r="A1448" s="329"/>
    </row>
    <row r="1449" ht="12">
      <c r="A1449" s="329"/>
    </row>
    <row r="1450" ht="12">
      <c r="A1450" s="329"/>
    </row>
    <row r="1451" ht="12">
      <c r="A1451" s="329"/>
    </row>
    <row r="1452" ht="12">
      <c r="A1452" s="329"/>
    </row>
    <row r="1453" ht="12">
      <c r="A1453" s="329"/>
    </row>
    <row r="1454" ht="12">
      <c r="A1454" s="329"/>
    </row>
    <row r="1455" ht="12">
      <c r="A1455" s="329"/>
    </row>
    <row r="1456" ht="12">
      <c r="A1456" s="329"/>
    </row>
    <row r="1457" ht="12">
      <c r="A1457" s="329"/>
    </row>
    <row r="1458" ht="12">
      <c r="A1458" s="329"/>
    </row>
    <row r="1459" ht="12">
      <c r="A1459" s="329"/>
    </row>
    <row r="1460" ht="12">
      <c r="A1460" s="329"/>
    </row>
    <row r="1461" ht="12">
      <c r="A1461" s="329"/>
    </row>
    <row r="1462" ht="12">
      <c r="A1462" s="329"/>
    </row>
    <row r="1463" ht="12">
      <c r="A1463" s="329"/>
    </row>
    <row r="1464" ht="12">
      <c r="A1464" s="329"/>
    </row>
    <row r="1465" ht="12">
      <c r="A1465" s="329"/>
    </row>
    <row r="1466" ht="12">
      <c r="A1466" s="329"/>
    </row>
    <row r="1467" ht="12">
      <c r="A1467" s="329"/>
    </row>
    <row r="1468" ht="12">
      <c r="A1468" s="329"/>
    </row>
    <row r="1469" ht="12">
      <c r="A1469" s="329"/>
    </row>
    <row r="1470" ht="12">
      <c r="A1470" s="329"/>
    </row>
    <row r="1471" ht="12">
      <c r="A1471" s="329"/>
    </row>
    <row r="1472" ht="12">
      <c r="A1472" s="329"/>
    </row>
    <row r="1473" ht="12">
      <c r="A1473" s="329"/>
    </row>
    <row r="1474" ht="12">
      <c r="A1474" s="329"/>
    </row>
    <row r="1475" ht="12">
      <c r="A1475" s="329"/>
    </row>
    <row r="1476" ht="12">
      <c r="A1476" s="329"/>
    </row>
    <row r="1477" ht="12">
      <c r="A1477" s="329"/>
    </row>
    <row r="1478" ht="12">
      <c r="A1478" s="329"/>
    </row>
    <row r="1479" ht="12">
      <c r="A1479" s="329"/>
    </row>
    <row r="1480" ht="12">
      <c r="A1480" s="329"/>
    </row>
    <row r="1481" ht="12">
      <c r="A1481" s="329"/>
    </row>
    <row r="1482" ht="12">
      <c r="A1482" s="329"/>
    </row>
    <row r="1483" ht="12">
      <c r="A1483" s="329"/>
    </row>
    <row r="1484" ht="12">
      <c r="A1484" s="329"/>
    </row>
    <row r="1485" ht="12">
      <c r="A1485" s="329"/>
    </row>
    <row r="1486" ht="12">
      <c r="A1486" s="329"/>
    </row>
    <row r="1487" ht="12">
      <c r="A1487" s="329"/>
    </row>
    <row r="1488" ht="12">
      <c r="A1488" s="329"/>
    </row>
    <row r="1489" ht="12">
      <c r="A1489" s="329"/>
    </row>
    <row r="1490" ht="12">
      <c r="A1490" s="329"/>
    </row>
    <row r="1491" ht="12">
      <c r="A1491" s="329"/>
    </row>
    <row r="1492" ht="12">
      <c r="A1492" s="329"/>
    </row>
    <row r="1493" ht="12">
      <c r="A1493" s="329"/>
    </row>
    <row r="1494" ht="12">
      <c r="A1494" s="329"/>
    </row>
    <row r="1495" ht="12">
      <c r="A1495" s="329"/>
    </row>
    <row r="1496" ht="12">
      <c r="A1496" s="329"/>
    </row>
    <row r="1497" ht="12">
      <c r="A1497" s="329"/>
    </row>
    <row r="1498" ht="12">
      <c r="A1498" s="329"/>
    </row>
    <row r="1499" ht="12">
      <c r="A1499" s="329"/>
    </row>
    <row r="1500" ht="12">
      <c r="A1500" s="329"/>
    </row>
    <row r="1501" ht="12">
      <c r="A1501" s="329"/>
    </row>
    <row r="1502" ht="12">
      <c r="A1502" s="329"/>
    </row>
    <row r="1503" ht="12">
      <c r="A1503" s="329"/>
    </row>
    <row r="1504" ht="12">
      <c r="A1504" s="329"/>
    </row>
    <row r="1505" ht="12">
      <c r="A1505" s="329"/>
    </row>
    <row r="1506" ht="12">
      <c r="A1506" s="329"/>
    </row>
    <row r="1507" ht="12">
      <c r="A1507" s="329"/>
    </row>
    <row r="1508" ht="12">
      <c r="A1508" s="329"/>
    </row>
    <row r="1509" ht="12">
      <c r="A1509" s="329"/>
    </row>
    <row r="1510" ht="12">
      <c r="A1510" s="329"/>
    </row>
    <row r="1511" ht="12">
      <c r="A1511" s="329"/>
    </row>
    <row r="1512" ht="12">
      <c r="A1512" s="329"/>
    </row>
    <row r="1513" ht="12">
      <c r="A1513" s="329"/>
    </row>
    <row r="1514" ht="12">
      <c r="A1514" s="329"/>
    </row>
    <row r="1515" ht="12">
      <c r="A1515" s="329"/>
    </row>
    <row r="1516" ht="12">
      <c r="A1516" s="329"/>
    </row>
    <row r="1517" ht="12">
      <c r="A1517" s="329"/>
    </row>
    <row r="1518" ht="12">
      <c r="A1518" s="329"/>
    </row>
    <row r="1519" ht="12">
      <c r="A1519" s="329"/>
    </row>
    <row r="1520" ht="12">
      <c r="A1520" s="329"/>
    </row>
    <row r="1521" ht="12">
      <c r="A1521" s="329"/>
    </row>
    <row r="1522" ht="12">
      <c r="A1522" s="329"/>
    </row>
    <row r="1523" ht="12">
      <c r="A1523" s="329"/>
    </row>
    <row r="1524" ht="12">
      <c r="A1524" s="329"/>
    </row>
    <row r="1525" ht="12">
      <c r="A1525" s="329"/>
    </row>
    <row r="1526" ht="12">
      <c r="A1526" s="329"/>
    </row>
    <row r="1527" ht="12">
      <c r="A1527" s="329"/>
    </row>
    <row r="1528" ht="12">
      <c r="A1528" s="329"/>
    </row>
    <row r="1529" ht="12">
      <c r="A1529" s="329"/>
    </row>
    <row r="1530" ht="12">
      <c r="A1530" s="329"/>
    </row>
    <row r="1531" ht="12">
      <c r="A1531" s="329"/>
    </row>
    <row r="1532" ht="12">
      <c r="A1532" s="329"/>
    </row>
    <row r="1533" ht="12">
      <c r="A1533" s="329"/>
    </row>
    <row r="1534" ht="12">
      <c r="A1534" s="329"/>
    </row>
    <row r="1535" ht="12">
      <c r="A1535" s="329"/>
    </row>
    <row r="1536" ht="12">
      <c r="A1536" s="329"/>
    </row>
    <row r="1537" ht="12">
      <c r="A1537" s="329"/>
    </row>
    <row r="1538" ht="12">
      <c r="A1538" s="329"/>
    </row>
    <row r="1539" ht="12">
      <c r="A1539" s="329"/>
    </row>
    <row r="1540" ht="12">
      <c r="A1540" s="329"/>
    </row>
    <row r="1541" ht="12">
      <c r="A1541" s="329"/>
    </row>
    <row r="1542" ht="12">
      <c r="A1542" s="329"/>
    </row>
    <row r="1543" ht="12">
      <c r="A1543" s="329"/>
    </row>
    <row r="1544" ht="12">
      <c r="A1544" s="329"/>
    </row>
    <row r="1545" ht="12">
      <c r="A1545" s="329"/>
    </row>
    <row r="1546" ht="12">
      <c r="A1546" s="329"/>
    </row>
    <row r="1547" ht="12">
      <c r="A1547" s="329"/>
    </row>
    <row r="1548" ht="12">
      <c r="A1548" s="329"/>
    </row>
    <row r="1549" ht="12">
      <c r="A1549" s="329"/>
    </row>
    <row r="1550" ht="12">
      <c r="A1550" s="329"/>
    </row>
    <row r="1551" ht="12">
      <c r="A1551" s="329"/>
    </row>
    <row r="1552" ht="12">
      <c r="A1552" s="329"/>
    </row>
    <row r="1553" ht="12">
      <c r="A1553" s="329"/>
    </row>
    <row r="1554" ht="12">
      <c r="A1554" s="329"/>
    </row>
    <row r="1555" ht="12">
      <c r="A1555" s="329"/>
    </row>
    <row r="1556" ht="12">
      <c r="A1556" s="329"/>
    </row>
    <row r="1557" ht="12">
      <c r="A1557" s="329"/>
    </row>
    <row r="1558" ht="12">
      <c r="A1558" s="329"/>
    </row>
    <row r="1559" ht="12">
      <c r="A1559" s="329"/>
    </row>
    <row r="1560" ht="12">
      <c r="A1560" s="329"/>
    </row>
    <row r="1561" ht="12">
      <c r="A1561" s="329"/>
    </row>
    <row r="1562" ht="12">
      <c r="A1562" s="329"/>
    </row>
    <row r="1563" ht="12">
      <c r="A1563" s="329"/>
    </row>
    <row r="1564" ht="12">
      <c r="A1564" s="329"/>
    </row>
    <row r="1565" ht="12">
      <c r="A1565" s="329"/>
    </row>
    <row r="1566" ht="12">
      <c r="A1566" s="329"/>
    </row>
    <row r="1567" ht="12">
      <c r="A1567" s="329"/>
    </row>
    <row r="1568" ht="12">
      <c r="A1568" s="329"/>
    </row>
    <row r="1569" ht="12">
      <c r="A1569" s="329"/>
    </row>
    <row r="1570" ht="12">
      <c r="A1570" s="329"/>
    </row>
    <row r="1571" ht="12">
      <c r="A1571" s="329"/>
    </row>
    <row r="1572" ht="12">
      <c r="A1572" s="329"/>
    </row>
    <row r="1573" ht="12">
      <c r="A1573" s="329"/>
    </row>
    <row r="1574" ht="12">
      <c r="A1574" s="329"/>
    </row>
    <row r="1575" ht="12">
      <c r="A1575" s="329"/>
    </row>
    <row r="1576" ht="12">
      <c r="A1576" s="329"/>
    </row>
    <row r="1577" ht="12">
      <c r="A1577" s="329"/>
    </row>
    <row r="1578" ht="12">
      <c r="A1578" s="329"/>
    </row>
    <row r="1579" ht="12">
      <c r="A1579" s="329"/>
    </row>
    <row r="1580" ht="12">
      <c r="A1580" s="329"/>
    </row>
    <row r="1581" ht="12">
      <c r="A1581" s="329"/>
    </row>
    <row r="1582" ht="12">
      <c r="A1582" s="329"/>
    </row>
    <row r="1583" ht="12">
      <c r="A1583" s="329"/>
    </row>
    <row r="1584" ht="12">
      <c r="A1584" s="329"/>
    </row>
    <row r="1585" ht="12">
      <c r="A1585" s="329"/>
    </row>
    <row r="1586" ht="12">
      <c r="A1586" s="329"/>
    </row>
    <row r="1587" ht="12">
      <c r="A1587" s="329"/>
    </row>
    <row r="1588" ht="12">
      <c r="A1588" s="329"/>
    </row>
    <row r="1589" ht="12">
      <c r="A1589" s="329"/>
    </row>
    <row r="1590" ht="12">
      <c r="A1590" s="329"/>
    </row>
    <row r="1591" ht="12">
      <c r="A1591" s="329"/>
    </row>
    <row r="1592" ht="12">
      <c r="A1592" s="329"/>
    </row>
    <row r="1593" ht="12">
      <c r="A1593" s="329"/>
    </row>
    <row r="1594" ht="12">
      <c r="A1594" s="329"/>
    </row>
    <row r="1595" ht="12">
      <c r="A1595" s="329"/>
    </row>
    <row r="1596" ht="12">
      <c r="A1596" s="329"/>
    </row>
    <row r="1597" ht="12">
      <c r="A1597" s="329"/>
    </row>
    <row r="1598" ht="12">
      <c r="A1598" s="329"/>
    </row>
    <row r="1599" ht="12">
      <c r="A1599" s="329"/>
    </row>
    <row r="1600" ht="12">
      <c r="A1600" s="329"/>
    </row>
    <row r="1601" ht="12">
      <c r="A1601" s="329"/>
    </row>
    <row r="1602" ht="12">
      <c r="A1602" s="329"/>
    </row>
    <row r="1603" ht="12">
      <c r="A1603" s="329"/>
    </row>
    <row r="1604" ht="12">
      <c r="A1604" s="329"/>
    </row>
    <row r="1605" ht="12">
      <c r="A1605" s="329"/>
    </row>
    <row r="1606" ht="12">
      <c r="A1606" s="329"/>
    </row>
    <row r="1607" ht="12">
      <c r="A1607" s="329"/>
    </row>
    <row r="1608" ht="12">
      <c r="A1608" s="329"/>
    </row>
    <row r="1609" ht="12">
      <c r="A1609" s="329"/>
    </row>
    <row r="1610" ht="12">
      <c r="A1610" s="329"/>
    </row>
    <row r="1611" ht="12">
      <c r="A1611" s="329"/>
    </row>
    <row r="1612" ht="12">
      <c r="A1612" s="329"/>
    </row>
    <row r="1613" ht="12">
      <c r="A1613" s="329"/>
    </row>
    <row r="1614" ht="12">
      <c r="A1614" s="329"/>
    </row>
    <row r="1615" ht="12">
      <c r="A1615" s="329"/>
    </row>
    <row r="1616" ht="12">
      <c r="A1616" s="329"/>
    </row>
    <row r="1617" ht="12">
      <c r="A1617" s="329"/>
    </row>
    <row r="1618" ht="12">
      <c r="A1618" s="329"/>
    </row>
    <row r="1619" ht="12">
      <c r="A1619" s="329"/>
    </row>
    <row r="1620" ht="12">
      <c r="A1620" s="329"/>
    </row>
    <row r="1621" ht="12">
      <c r="A1621" s="329"/>
    </row>
    <row r="1622" ht="12">
      <c r="A1622" s="329"/>
    </row>
    <row r="1623" ht="12">
      <c r="A1623" s="329"/>
    </row>
    <row r="1624" ht="12">
      <c r="A1624" s="329"/>
    </row>
    <row r="1625" ht="12">
      <c r="A1625" s="329"/>
    </row>
    <row r="1626" ht="12">
      <c r="A1626" s="329"/>
    </row>
    <row r="1627" ht="12">
      <c r="A1627" s="329"/>
    </row>
    <row r="1628" ht="12">
      <c r="A1628" s="329"/>
    </row>
    <row r="1629" ht="12">
      <c r="A1629" s="329"/>
    </row>
    <row r="1630" ht="12">
      <c r="A1630" s="329"/>
    </row>
    <row r="1631" ht="12">
      <c r="A1631" s="329"/>
    </row>
    <row r="1632" ht="12">
      <c r="A1632" s="329"/>
    </row>
    <row r="1633" ht="12">
      <c r="A1633" s="329"/>
    </row>
    <row r="1634" ht="12">
      <c r="A1634" s="329"/>
    </row>
    <row r="1635" ht="12">
      <c r="A1635" s="329"/>
    </row>
    <row r="1636" ht="12">
      <c r="A1636" s="329"/>
    </row>
    <row r="1637" ht="12">
      <c r="A1637" s="329"/>
    </row>
    <row r="1638" ht="12">
      <c r="A1638" s="329"/>
    </row>
    <row r="1639" ht="12">
      <c r="A1639" s="329"/>
    </row>
    <row r="1640" ht="12">
      <c r="A1640" s="329"/>
    </row>
    <row r="1641" ht="12">
      <c r="A1641" s="329"/>
    </row>
    <row r="1642" ht="12">
      <c r="A1642" s="329"/>
    </row>
    <row r="1643" ht="12">
      <c r="A1643" s="329"/>
    </row>
    <row r="1644" ht="12">
      <c r="A1644" s="329"/>
    </row>
    <row r="1645" ht="12">
      <c r="A1645" s="329"/>
    </row>
    <row r="1646" ht="12">
      <c r="A1646" s="329"/>
    </row>
    <row r="1647" ht="12">
      <c r="A1647" s="329"/>
    </row>
    <row r="1648" ht="12">
      <c r="A1648" s="329"/>
    </row>
    <row r="1649" ht="12">
      <c r="A1649" s="329"/>
    </row>
    <row r="1650" ht="12">
      <c r="A1650" s="329"/>
    </row>
    <row r="1651" ht="12">
      <c r="A1651" s="329"/>
    </row>
    <row r="1652" ht="12">
      <c r="A1652" s="329"/>
    </row>
    <row r="1653" ht="12">
      <c r="A1653" s="329"/>
    </row>
    <row r="1654" ht="12">
      <c r="A1654" s="329"/>
    </row>
    <row r="1655" ht="12">
      <c r="A1655" s="329"/>
    </row>
    <row r="1656" ht="12">
      <c r="A1656" s="329"/>
    </row>
    <row r="1657" ht="12">
      <c r="A1657" s="329"/>
    </row>
    <row r="1658" ht="12">
      <c r="A1658" s="329"/>
    </row>
    <row r="1659" ht="12">
      <c r="A1659" s="329"/>
    </row>
    <row r="1660" ht="12">
      <c r="A1660" s="329"/>
    </row>
    <row r="1661" ht="12">
      <c r="A1661" s="329"/>
    </row>
    <row r="1662" ht="12">
      <c r="A1662" s="329"/>
    </row>
    <row r="1663" ht="12">
      <c r="A1663" s="329"/>
    </row>
    <row r="1664" ht="12">
      <c r="A1664" s="329"/>
    </row>
    <row r="1665" ht="12">
      <c r="A1665" s="329"/>
    </row>
    <row r="1666" ht="12">
      <c r="A1666" s="329"/>
    </row>
    <row r="1667" ht="12">
      <c r="A1667" s="329"/>
    </row>
    <row r="1668" ht="12">
      <c r="A1668" s="329"/>
    </row>
    <row r="1669" ht="12">
      <c r="A1669" s="329"/>
    </row>
    <row r="1670" ht="12">
      <c r="A1670" s="329"/>
    </row>
    <row r="1671" ht="12">
      <c r="A1671" s="329"/>
    </row>
    <row r="1672" ht="12">
      <c r="A1672" s="329"/>
    </row>
    <row r="1673" ht="12">
      <c r="A1673" s="329"/>
    </row>
    <row r="1674" ht="12">
      <c r="A1674" s="329"/>
    </row>
    <row r="1675" ht="12">
      <c r="A1675" s="329"/>
    </row>
    <row r="1676" ht="12">
      <c r="A1676" s="329"/>
    </row>
    <row r="1677" ht="12">
      <c r="A1677" s="329"/>
    </row>
    <row r="1678" ht="12">
      <c r="A1678" s="329"/>
    </row>
    <row r="1679" ht="12">
      <c r="A1679" s="329"/>
    </row>
    <row r="1680" ht="12">
      <c r="A1680" s="329"/>
    </row>
    <row r="1681" ht="12">
      <c r="A1681" s="329"/>
    </row>
    <row r="1682" ht="12">
      <c r="A1682" s="329"/>
    </row>
    <row r="1683" ht="12">
      <c r="A1683" s="329"/>
    </row>
    <row r="1684" ht="12">
      <c r="A1684" s="329"/>
    </row>
    <row r="1685" ht="12">
      <c r="A1685" s="329"/>
    </row>
    <row r="1686" ht="12">
      <c r="A1686" s="329"/>
    </row>
    <row r="1687" ht="12">
      <c r="A1687" s="329"/>
    </row>
    <row r="1688" ht="12">
      <c r="A1688" s="329"/>
    </row>
    <row r="1689" ht="12">
      <c r="A1689" s="329"/>
    </row>
    <row r="1690" ht="12">
      <c r="A1690" s="329"/>
    </row>
    <row r="1691" ht="12">
      <c r="A1691" s="329"/>
    </row>
    <row r="1692" ht="12">
      <c r="A1692" s="329"/>
    </row>
    <row r="1693" ht="12">
      <c r="A1693" s="329"/>
    </row>
    <row r="1694" ht="12">
      <c r="A1694" s="329"/>
    </row>
    <row r="1695" ht="12">
      <c r="A1695" s="329"/>
    </row>
    <row r="1696" ht="12">
      <c r="A1696" s="329"/>
    </row>
    <row r="1697" ht="12">
      <c r="A1697" s="329"/>
    </row>
    <row r="1698" ht="12">
      <c r="A1698" s="329"/>
    </row>
    <row r="1699" ht="12">
      <c r="A1699" s="329"/>
    </row>
    <row r="1700" ht="12">
      <c r="A1700" s="329"/>
    </row>
    <row r="1701" ht="12">
      <c r="A1701" s="329"/>
    </row>
    <row r="1702" ht="12">
      <c r="A1702" s="329"/>
    </row>
    <row r="1703" ht="12">
      <c r="A1703" s="329"/>
    </row>
    <row r="1704" ht="12">
      <c r="A1704" s="329"/>
    </row>
    <row r="1705" ht="12">
      <c r="A1705" s="329"/>
    </row>
    <row r="1706" ht="12">
      <c r="A1706" s="329"/>
    </row>
    <row r="1707" ht="12">
      <c r="A1707" s="329"/>
    </row>
    <row r="1708" ht="12">
      <c r="A1708" s="329"/>
    </row>
    <row r="1709" ht="12">
      <c r="A1709" s="329"/>
    </row>
    <row r="1710" ht="12">
      <c r="A1710" s="329"/>
    </row>
    <row r="1711" ht="12">
      <c r="A1711" s="329"/>
    </row>
    <row r="1712" ht="12">
      <c r="A1712" s="329"/>
    </row>
    <row r="1713" ht="12">
      <c r="A1713" s="329"/>
    </row>
    <row r="1714" ht="12">
      <c r="A1714" s="329"/>
    </row>
    <row r="1715" ht="12">
      <c r="A1715" s="329"/>
    </row>
    <row r="1716" ht="12">
      <c r="A1716" s="329"/>
    </row>
    <row r="1717" ht="12">
      <c r="A1717" s="329"/>
    </row>
    <row r="1718" ht="12">
      <c r="A1718" s="329"/>
    </row>
    <row r="1719" ht="12">
      <c r="A1719" s="329"/>
    </row>
    <row r="1720" ht="12">
      <c r="A1720" s="329"/>
    </row>
    <row r="1721" ht="12">
      <c r="A1721" s="329"/>
    </row>
    <row r="1722" ht="12">
      <c r="A1722" s="329"/>
    </row>
    <row r="1723" ht="12">
      <c r="A1723" s="329"/>
    </row>
    <row r="1724" ht="12">
      <c r="A1724" s="329"/>
    </row>
    <row r="1725" ht="12">
      <c r="A1725" s="329"/>
    </row>
    <row r="1726" ht="12">
      <c r="A1726" s="329"/>
    </row>
    <row r="1727" ht="12">
      <c r="A1727" s="329"/>
    </row>
    <row r="1728" ht="12">
      <c r="A1728" s="329"/>
    </row>
    <row r="1729" ht="12">
      <c r="A1729" s="329"/>
    </row>
    <row r="1730" ht="12">
      <c r="A1730" s="329"/>
    </row>
    <row r="1731" ht="12">
      <c r="A1731" s="329"/>
    </row>
    <row r="1732" ht="12">
      <c r="A1732" s="329"/>
    </row>
    <row r="1733" ht="12">
      <c r="A1733" s="329"/>
    </row>
    <row r="1734" ht="12">
      <c r="A1734" s="329"/>
    </row>
    <row r="1735" ht="12">
      <c r="A1735" s="329"/>
    </row>
    <row r="1736" ht="12">
      <c r="A1736" s="329"/>
    </row>
    <row r="1737" ht="12">
      <c r="A1737" s="329"/>
    </row>
    <row r="1738" ht="12">
      <c r="A1738" s="329"/>
    </row>
    <row r="1739" ht="12">
      <c r="A1739" s="329"/>
    </row>
    <row r="1740" ht="12">
      <c r="A1740" s="329"/>
    </row>
    <row r="1741" ht="12">
      <c r="A1741" s="329"/>
    </row>
    <row r="1742" ht="12">
      <c r="A1742" s="329"/>
    </row>
    <row r="1743" ht="12">
      <c r="A1743" s="329"/>
    </row>
    <row r="1744" ht="12">
      <c r="A1744" s="329"/>
    </row>
    <row r="1745" ht="12">
      <c r="A1745" s="329"/>
    </row>
    <row r="1746" ht="12">
      <c r="A1746" s="329"/>
    </row>
    <row r="1747" ht="12">
      <c r="A1747" s="329"/>
    </row>
    <row r="1748" ht="12">
      <c r="A1748" s="329"/>
    </row>
    <row r="1749" ht="12">
      <c r="A1749" s="329"/>
    </row>
    <row r="1750" ht="12">
      <c r="A1750" s="329"/>
    </row>
    <row r="1751" ht="12">
      <c r="A1751" s="329"/>
    </row>
    <row r="1752" ht="12">
      <c r="A1752" s="329"/>
    </row>
    <row r="1753" ht="12">
      <c r="A1753" s="329"/>
    </row>
    <row r="1754" ht="12">
      <c r="A1754" s="329"/>
    </row>
    <row r="1755" ht="12">
      <c r="A1755" s="329"/>
    </row>
    <row r="1756" ht="12">
      <c r="A1756" s="329"/>
    </row>
    <row r="1757" ht="12">
      <c r="A1757" s="329"/>
    </row>
    <row r="1758" ht="12">
      <c r="A1758" s="329"/>
    </row>
    <row r="1759" ht="12">
      <c r="A1759" s="329"/>
    </row>
    <row r="1760" ht="12">
      <c r="A1760" s="329"/>
    </row>
    <row r="1761" ht="12">
      <c r="A1761" s="329"/>
    </row>
    <row r="1762" ht="12">
      <c r="A1762" s="329"/>
    </row>
    <row r="1763" ht="12">
      <c r="A1763" s="329"/>
    </row>
    <row r="1764" ht="12">
      <c r="A1764" s="329"/>
    </row>
    <row r="1765" ht="12">
      <c r="A1765" s="329"/>
    </row>
    <row r="1766" ht="12">
      <c r="A1766" s="329"/>
    </row>
    <row r="1767" ht="12">
      <c r="A1767" s="329"/>
    </row>
    <row r="1768" ht="12">
      <c r="A1768" s="329"/>
    </row>
    <row r="1769" ht="12">
      <c r="A1769" s="329"/>
    </row>
    <row r="1770" ht="12">
      <c r="A1770" s="329"/>
    </row>
    <row r="1771" ht="12">
      <c r="A1771" s="329"/>
    </row>
    <row r="1772" ht="12">
      <c r="A1772" s="329"/>
    </row>
    <row r="1773" ht="12">
      <c r="A1773" s="329"/>
    </row>
    <row r="1774" ht="12">
      <c r="A1774" s="329"/>
    </row>
    <row r="1775" ht="12">
      <c r="A1775" s="329"/>
    </row>
    <row r="1776" ht="12">
      <c r="A1776" s="329"/>
    </row>
    <row r="1777" ht="12">
      <c r="A1777" s="329"/>
    </row>
    <row r="1778" ht="12">
      <c r="A1778" s="329"/>
    </row>
    <row r="1779" ht="12">
      <c r="A1779" s="329"/>
    </row>
    <row r="1780" ht="12">
      <c r="A1780" s="329"/>
    </row>
    <row r="1781" ht="12">
      <c r="A1781" s="329"/>
    </row>
    <row r="1782" ht="12">
      <c r="A1782" s="329"/>
    </row>
    <row r="1783" ht="12">
      <c r="A1783" s="329"/>
    </row>
    <row r="1784" ht="12">
      <c r="A1784" s="329"/>
    </row>
    <row r="1785" ht="12">
      <c r="A1785" s="329"/>
    </row>
    <row r="1786" ht="12">
      <c r="A1786" s="329"/>
    </row>
    <row r="1787" ht="12">
      <c r="A1787" s="329"/>
    </row>
    <row r="1788" ht="12">
      <c r="A1788" s="329"/>
    </row>
    <row r="1789" ht="12">
      <c r="A1789" s="329"/>
    </row>
    <row r="1790" ht="12">
      <c r="A1790" s="329"/>
    </row>
    <row r="1791" ht="12">
      <c r="A1791" s="329"/>
    </row>
    <row r="1792" ht="12">
      <c r="A1792" s="329"/>
    </row>
    <row r="1793" ht="12">
      <c r="A1793" s="329"/>
    </row>
    <row r="1794" ht="12">
      <c r="A1794" s="329"/>
    </row>
    <row r="1795" ht="12">
      <c r="A1795" s="329"/>
    </row>
    <row r="1796" ht="12">
      <c r="A1796" s="329"/>
    </row>
    <row r="1797" ht="12">
      <c r="A1797" s="329"/>
    </row>
    <row r="1798" ht="12">
      <c r="A1798" s="329"/>
    </row>
    <row r="1799" ht="12">
      <c r="A1799" s="329"/>
    </row>
    <row r="1800" ht="12">
      <c r="A1800" s="329"/>
    </row>
    <row r="1801" ht="12">
      <c r="A1801" s="329"/>
    </row>
    <row r="1802" ht="12">
      <c r="A1802" s="329"/>
    </row>
    <row r="1803" ht="12">
      <c r="A1803" s="329"/>
    </row>
    <row r="1804" ht="12">
      <c r="A1804" s="329"/>
    </row>
    <row r="1805" ht="12">
      <c r="A1805" s="329"/>
    </row>
    <row r="1806" ht="12">
      <c r="A1806" s="329"/>
    </row>
    <row r="1807" ht="12">
      <c r="A1807" s="329"/>
    </row>
    <row r="1808" ht="12">
      <c r="A1808" s="329"/>
    </row>
    <row r="1809" ht="12">
      <c r="A1809" s="329"/>
    </row>
    <row r="1810" ht="12">
      <c r="A1810" s="329"/>
    </row>
    <row r="1811" ht="12">
      <c r="A1811" s="329"/>
    </row>
    <row r="1812" ht="12">
      <c r="A1812" s="329"/>
    </row>
    <row r="1813" ht="12">
      <c r="A1813" s="329"/>
    </row>
    <row r="1814" ht="12">
      <c r="A1814" s="329"/>
    </row>
    <row r="1815" ht="12">
      <c r="A1815" s="329"/>
    </row>
    <row r="1816" ht="12">
      <c r="A1816" s="329"/>
    </row>
    <row r="1817" ht="12">
      <c r="A1817" s="329"/>
    </row>
    <row r="1818" ht="12">
      <c r="A1818" s="329"/>
    </row>
    <row r="1819" ht="12">
      <c r="A1819" s="329"/>
    </row>
    <row r="1820" ht="12">
      <c r="A1820" s="329"/>
    </row>
    <row r="1821" ht="12">
      <c r="A1821" s="329"/>
    </row>
    <row r="1822" ht="12">
      <c r="A1822" s="329"/>
    </row>
    <row r="1823" ht="12">
      <c r="A1823" s="329"/>
    </row>
    <row r="1824" ht="12">
      <c r="A1824" s="329"/>
    </row>
    <row r="1825" ht="12">
      <c r="A1825" s="329"/>
    </row>
    <row r="1826" ht="12">
      <c r="A1826" s="329"/>
    </row>
    <row r="1827" ht="12">
      <c r="A1827" s="329"/>
    </row>
    <row r="1828" ht="12">
      <c r="A1828" s="329"/>
    </row>
    <row r="1829" ht="12">
      <c r="A1829" s="329"/>
    </row>
    <row r="1830" ht="12">
      <c r="A1830" s="329"/>
    </row>
    <row r="1831" ht="12">
      <c r="A1831" s="329"/>
    </row>
    <row r="1832" ht="12">
      <c r="A1832" s="329"/>
    </row>
    <row r="1833" ht="12">
      <c r="A1833" s="329"/>
    </row>
    <row r="1834" ht="12">
      <c r="A1834" s="329"/>
    </row>
    <row r="1835" ht="12">
      <c r="A1835" s="329"/>
    </row>
    <row r="1836" ht="12">
      <c r="A1836" s="329"/>
    </row>
    <row r="1837" ht="12">
      <c r="A1837" s="329"/>
    </row>
    <row r="1838" ht="12">
      <c r="A1838" s="329"/>
    </row>
    <row r="1839" ht="12">
      <c r="A1839" s="329"/>
    </row>
    <row r="1840" ht="12">
      <c r="A1840" s="329"/>
    </row>
    <row r="1841" ht="12">
      <c r="A1841" s="329"/>
    </row>
    <row r="1842" ht="12">
      <c r="A1842" s="329"/>
    </row>
    <row r="1843" ht="12">
      <c r="A1843" s="329"/>
    </row>
    <row r="1844" ht="12">
      <c r="A1844" s="329"/>
    </row>
    <row r="1845" ht="12">
      <c r="A1845" s="329"/>
    </row>
    <row r="1846" ht="12">
      <c r="A1846" s="329"/>
    </row>
    <row r="1847" ht="12">
      <c r="A1847" s="329"/>
    </row>
    <row r="1848" ht="12">
      <c r="A1848" s="329"/>
    </row>
    <row r="1849" ht="12">
      <c r="A1849" s="329"/>
    </row>
    <row r="1850" ht="12">
      <c r="A1850" s="329"/>
    </row>
    <row r="1851" ht="12">
      <c r="A1851" s="329"/>
    </row>
    <row r="1852" ht="12">
      <c r="A1852" s="329"/>
    </row>
    <row r="1853" ht="12">
      <c r="A1853" s="329"/>
    </row>
    <row r="1854" ht="12">
      <c r="A1854" s="329"/>
    </row>
    <row r="1855" ht="12">
      <c r="A1855" s="329"/>
    </row>
    <row r="1856" ht="12">
      <c r="A1856" s="329"/>
    </row>
    <row r="1857" ht="12">
      <c r="A1857" s="329"/>
    </row>
    <row r="1858" ht="12">
      <c r="A1858" s="329"/>
    </row>
    <row r="1859" ht="12">
      <c r="A1859" s="329"/>
    </row>
    <row r="1860" ht="12">
      <c r="A1860" s="329"/>
    </row>
    <row r="1861" ht="12">
      <c r="A1861" s="329"/>
    </row>
    <row r="1862" ht="12">
      <c r="A1862" s="329"/>
    </row>
    <row r="1863" ht="12">
      <c r="A1863" s="329"/>
    </row>
    <row r="1864" ht="12">
      <c r="A1864" s="329"/>
    </row>
    <row r="1865" ht="12">
      <c r="A1865" s="329"/>
    </row>
    <row r="1866" ht="12">
      <c r="A1866" s="329"/>
    </row>
    <row r="1867" ht="12">
      <c r="A1867" s="329"/>
    </row>
    <row r="1868" ht="12">
      <c r="A1868" s="329"/>
    </row>
    <row r="1869" ht="12">
      <c r="A1869" s="329"/>
    </row>
    <row r="1870" ht="12">
      <c r="A1870" s="329"/>
    </row>
    <row r="1871" ht="12">
      <c r="A1871" s="329"/>
    </row>
    <row r="1872" ht="12">
      <c r="A1872" s="329"/>
    </row>
    <row r="1873" ht="12">
      <c r="A1873" s="329"/>
    </row>
    <row r="1874" ht="12">
      <c r="A1874" s="329"/>
    </row>
    <row r="1875" ht="12">
      <c r="A1875" s="329"/>
    </row>
    <row r="1876" ht="12">
      <c r="A1876" s="329"/>
    </row>
    <row r="1877" ht="12">
      <c r="A1877" s="329"/>
    </row>
    <row r="1878" ht="12">
      <c r="A1878" s="329"/>
    </row>
    <row r="1879" ht="12">
      <c r="A1879" s="329"/>
    </row>
    <row r="1880" ht="12">
      <c r="A1880" s="329"/>
    </row>
    <row r="1881" ht="12">
      <c r="A1881" s="329"/>
    </row>
    <row r="1882" ht="12">
      <c r="A1882" s="329"/>
    </row>
    <row r="1883" ht="12">
      <c r="A1883" s="329"/>
    </row>
    <row r="1884" ht="12">
      <c r="A1884" s="329"/>
    </row>
    <row r="1885" ht="12">
      <c r="A1885" s="329"/>
    </row>
    <row r="1886" ht="12">
      <c r="A1886" s="329"/>
    </row>
    <row r="1887" ht="12">
      <c r="A1887" s="329"/>
    </row>
    <row r="1888" ht="12">
      <c r="A1888" s="329"/>
    </row>
    <row r="1889" ht="12">
      <c r="A1889" s="329"/>
    </row>
    <row r="1890" ht="12">
      <c r="A1890" s="329"/>
    </row>
    <row r="1891" ht="12">
      <c r="A1891" s="329"/>
    </row>
    <row r="1892" ht="12">
      <c r="A1892" s="329"/>
    </row>
    <row r="1893" ht="12">
      <c r="A1893" s="329"/>
    </row>
    <row r="1894" ht="12">
      <c r="A1894" s="329"/>
    </row>
    <row r="1895" ht="12">
      <c r="A1895" s="329"/>
    </row>
    <row r="1896" ht="12">
      <c r="A1896" s="329"/>
    </row>
    <row r="1897" ht="12">
      <c r="A1897" s="329"/>
    </row>
    <row r="1898" ht="12">
      <c r="A1898" s="329"/>
    </row>
    <row r="1899" ht="12">
      <c r="A1899" s="329"/>
    </row>
    <row r="1900" ht="12">
      <c r="A1900" s="329"/>
    </row>
    <row r="1901" ht="12">
      <c r="A1901" s="329"/>
    </row>
    <row r="1902" ht="12">
      <c r="A1902" s="329"/>
    </row>
    <row r="1903" ht="12">
      <c r="A1903" s="329"/>
    </row>
    <row r="1904" ht="12">
      <c r="A1904" s="329"/>
    </row>
    <row r="1905" ht="12">
      <c r="A1905" s="329"/>
    </row>
    <row r="1906" ht="12">
      <c r="A1906" s="329"/>
    </row>
    <row r="1907" ht="12">
      <c r="A1907" s="329"/>
    </row>
    <row r="1908" ht="12">
      <c r="A1908" s="329"/>
    </row>
    <row r="1909" ht="12">
      <c r="A1909" s="329"/>
    </row>
    <row r="1910" ht="12">
      <c r="A1910" s="329"/>
    </row>
    <row r="1911" ht="12">
      <c r="A1911" s="329"/>
    </row>
    <row r="1912" ht="12">
      <c r="A1912" s="329"/>
    </row>
    <row r="1913" ht="12">
      <c r="A1913" s="329"/>
    </row>
    <row r="1914" ht="12">
      <c r="A1914" s="329"/>
    </row>
    <row r="1915" ht="12">
      <c r="A1915" s="329"/>
    </row>
    <row r="1916" ht="12">
      <c r="A1916" s="329"/>
    </row>
    <row r="1917" ht="12">
      <c r="A1917" s="329"/>
    </row>
    <row r="1918" ht="12">
      <c r="A1918" s="329"/>
    </row>
    <row r="1919" ht="12">
      <c r="A1919" s="329"/>
    </row>
    <row r="1920" ht="12">
      <c r="A1920" s="329"/>
    </row>
    <row r="1921" ht="12">
      <c r="A1921" s="329"/>
    </row>
    <row r="1922" ht="12">
      <c r="A1922" s="329"/>
    </row>
    <row r="1923" ht="12">
      <c r="A1923" s="329"/>
    </row>
    <row r="1924" ht="12">
      <c r="A1924" s="329"/>
    </row>
    <row r="1925" ht="12">
      <c r="A1925" s="329"/>
    </row>
    <row r="1926" ht="12">
      <c r="A1926" s="329"/>
    </row>
    <row r="1927" ht="12">
      <c r="A1927" s="329"/>
    </row>
    <row r="1928" ht="12">
      <c r="A1928" s="329"/>
    </row>
    <row r="1929" ht="12">
      <c r="A1929" s="329"/>
    </row>
    <row r="1930" ht="12">
      <c r="A1930" s="329"/>
    </row>
    <row r="1931" ht="12">
      <c r="A1931" s="329"/>
    </row>
    <row r="1932" ht="12">
      <c r="A1932" s="329"/>
    </row>
    <row r="1933" ht="12">
      <c r="A1933" s="329"/>
    </row>
    <row r="1934" ht="12">
      <c r="A1934" s="329"/>
    </row>
    <row r="1935" ht="12">
      <c r="A1935" s="329"/>
    </row>
    <row r="1936" ht="12">
      <c r="A1936" s="329"/>
    </row>
    <row r="1937" ht="12">
      <c r="A1937" s="329"/>
    </row>
    <row r="1938" ht="12">
      <c r="A1938" s="329"/>
    </row>
    <row r="1939" ht="12">
      <c r="A1939" s="329"/>
    </row>
    <row r="1940" ht="12">
      <c r="A1940" s="329"/>
    </row>
    <row r="1941" ht="12">
      <c r="A1941" s="329"/>
    </row>
    <row r="1942" ht="12">
      <c r="A1942" s="329"/>
    </row>
    <row r="1943" ht="12">
      <c r="A1943" s="329"/>
    </row>
    <row r="1944" ht="12">
      <c r="A1944" s="329"/>
    </row>
    <row r="1945" ht="12">
      <c r="A1945" s="329"/>
    </row>
    <row r="1946" ht="12">
      <c r="A1946" s="329"/>
    </row>
    <row r="1947" ht="12">
      <c r="A1947" s="329"/>
    </row>
    <row r="1948" ht="12">
      <c r="A1948" s="329"/>
    </row>
    <row r="1949" ht="12">
      <c r="A1949" s="329"/>
    </row>
    <row r="1950" ht="12">
      <c r="A1950" s="329"/>
    </row>
    <row r="1951" ht="12">
      <c r="A1951" s="329"/>
    </row>
    <row r="1952" ht="12">
      <c r="A1952" s="329"/>
    </row>
    <row r="1953" ht="12">
      <c r="A1953" s="329"/>
    </row>
    <row r="1954" ht="12">
      <c r="A1954" s="329"/>
    </row>
    <row r="1955" ht="12">
      <c r="A1955" s="329"/>
    </row>
    <row r="1956" ht="12">
      <c r="A1956" s="329"/>
    </row>
    <row r="1957" ht="12">
      <c r="A1957" s="329"/>
    </row>
    <row r="1958" ht="12">
      <c r="A1958" s="329"/>
    </row>
    <row r="1959" ht="12">
      <c r="A1959" s="329"/>
    </row>
    <row r="1960" ht="12">
      <c r="A1960" s="329"/>
    </row>
    <row r="1961" ht="12">
      <c r="A1961" s="329"/>
    </row>
    <row r="1962" ht="12">
      <c r="A1962" s="329"/>
    </row>
    <row r="1963" ht="12">
      <c r="A1963" s="329"/>
    </row>
    <row r="1964" ht="12">
      <c r="A1964" s="329"/>
    </row>
    <row r="1965" ht="12">
      <c r="A1965" s="329"/>
    </row>
    <row r="1966" ht="12">
      <c r="A1966" s="329"/>
    </row>
    <row r="1967" ht="12">
      <c r="A1967" s="329"/>
    </row>
    <row r="1968" ht="12">
      <c r="A1968" s="329"/>
    </row>
    <row r="1969" ht="12">
      <c r="A1969" s="329"/>
    </row>
    <row r="1970" ht="12">
      <c r="A1970" s="329"/>
    </row>
    <row r="1971" ht="12">
      <c r="A1971" s="329"/>
    </row>
    <row r="1972" ht="12">
      <c r="A1972" s="329"/>
    </row>
    <row r="1973" ht="12">
      <c r="A1973" s="329"/>
    </row>
    <row r="1974" ht="12">
      <c r="A1974" s="329"/>
    </row>
    <row r="1975" ht="12">
      <c r="A1975" s="329"/>
    </row>
    <row r="1976" ht="12">
      <c r="A1976" s="329"/>
    </row>
    <row r="1977" ht="12">
      <c r="A1977" s="329"/>
    </row>
    <row r="1978" ht="12">
      <c r="A1978" s="329"/>
    </row>
    <row r="1979" ht="12">
      <c r="A1979" s="329"/>
    </row>
    <row r="1980" ht="12">
      <c r="A1980" s="329"/>
    </row>
    <row r="1981" ht="12">
      <c r="A1981" s="329"/>
    </row>
    <row r="1982" ht="12">
      <c r="A1982" s="329"/>
    </row>
    <row r="1983" ht="12">
      <c r="A1983" s="329"/>
    </row>
    <row r="1984" ht="12">
      <c r="A1984" s="329"/>
    </row>
    <row r="1985" ht="12">
      <c r="A1985" s="329"/>
    </row>
    <row r="1986" ht="12">
      <c r="A1986" s="329"/>
    </row>
    <row r="1987" ht="12">
      <c r="A1987" s="329"/>
    </row>
    <row r="1988" ht="12">
      <c r="A1988" s="329"/>
    </row>
    <row r="1989" ht="12">
      <c r="A1989" s="329"/>
    </row>
    <row r="1990" ht="12">
      <c r="A1990" s="329"/>
    </row>
    <row r="1991" ht="12">
      <c r="A1991" s="329"/>
    </row>
    <row r="1992" ht="12">
      <c r="A1992" s="329"/>
    </row>
    <row r="1993" ht="12">
      <c r="A1993" s="329"/>
    </row>
    <row r="1994" ht="12">
      <c r="A1994" s="329"/>
    </row>
    <row r="1995" ht="12">
      <c r="A1995" s="329"/>
    </row>
    <row r="1996" ht="12">
      <c r="A1996" s="329"/>
    </row>
    <row r="1997" ht="12">
      <c r="A1997" s="329"/>
    </row>
    <row r="1998" ht="12">
      <c r="A1998" s="329"/>
    </row>
    <row r="1999" ht="12">
      <c r="A1999" s="329"/>
    </row>
    <row r="2000" ht="12">
      <c r="A2000" s="329"/>
    </row>
    <row r="2001" ht="12">
      <c r="A2001" s="329"/>
    </row>
    <row r="2002" ht="12">
      <c r="A2002" s="329"/>
    </row>
    <row r="2003" ht="12">
      <c r="A2003" s="329"/>
    </row>
    <row r="2004" ht="12">
      <c r="A2004" s="329"/>
    </row>
    <row r="2005" ht="12">
      <c r="A2005" s="329"/>
    </row>
    <row r="2006" ht="12">
      <c r="A2006" s="329"/>
    </row>
    <row r="2007" ht="12">
      <c r="A2007" s="329"/>
    </row>
    <row r="2008" ht="12">
      <c r="A2008" s="329"/>
    </row>
    <row r="2009" ht="12">
      <c r="A2009" s="329"/>
    </row>
    <row r="2010" ht="12">
      <c r="A2010" s="329"/>
    </row>
    <row r="2011" ht="12">
      <c r="A2011" s="329"/>
    </row>
    <row r="2012" ht="12">
      <c r="A2012" s="329"/>
    </row>
    <row r="2013" ht="12">
      <c r="A2013" s="329"/>
    </row>
    <row r="2014" ht="12">
      <c r="A2014" s="329"/>
    </row>
    <row r="2015" ht="12">
      <c r="A2015" s="329"/>
    </row>
    <row r="2016" ht="12">
      <c r="A2016" s="329"/>
    </row>
    <row r="2017" ht="12">
      <c r="A2017" s="329"/>
    </row>
    <row r="2018" ht="12">
      <c r="A2018" s="329"/>
    </row>
    <row r="2019" ht="12">
      <c r="A2019" s="329"/>
    </row>
    <row r="2020" ht="12">
      <c r="A2020" s="329"/>
    </row>
    <row r="2021" ht="12">
      <c r="A2021" s="329"/>
    </row>
    <row r="2022" ht="12">
      <c r="A2022" s="329"/>
    </row>
    <row r="2023" ht="12">
      <c r="A2023" s="329"/>
    </row>
    <row r="2024" ht="12">
      <c r="A2024" s="329"/>
    </row>
    <row r="2025" ht="12">
      <c r="A2025" s="329"/>
    </row>
    <row r="2026" ht="12">
      <c r="A2026" s="329"/>
    </row>
    <row r="2027" ht="12">
      <c r="A2027" s="329"/>
    </row>
    <row r="2028" ht="12">
      <c r="A2028" s="329"/>
    </row>
    <row r="2029" ht="12">
      <c r="A2029" s="329"/>
    </row>
    <row r="2030" ht="12">
      <c r="A2030" s="329"/>
    </row>
    <row r="2031" ht="12">
      <c r="A2031" s="329"/>
    </row>
    <row r="2032" ht="12">
      <c r="A2032" s="329"/>
    </row>
    <row r="2033" ht="12">
      <c r="A2033" s="329"/>
    </row>
    <row r="2034" ht="12">
      <c r="A2034" s="329"/>
    </row>
    <row r="2035" ht="12">
      <c r="A2035" s="329"/>
    </row>
    <row r="2036" ht="12">
      <c r="A2036" s="329"/>
    </row>
    <row r="2037" ht="12">
      <c r="A2037" s="329"/>
    </row>
    <row r="2038" ht="12">
      <c r="A2038" s="329"/>
    </row>
    <row r="2039" ht="12">
      <c r="A2039" s="329"/>
    </row>
    <row r="2040" ht="12">
      <c r="A2040" s="329"/>
    </row>
    <row r="2041" ht="12">
      <c r="A2041" s="329"/>
    </row>
    <row r="2042" ht="12">
      <c r="A2042" s="329"/>
    </row>
    <row r="2043" ht="12">
      <c r="A2043" s="329"/>
    </row>
    <row r="2044" ht="12">
      <c r="A2044" s="329"/>
    </row>
    <row r="2045" ht="12">
      <c r="A2045" s="329"/>
    </row>
    <row r="2046" ht="12">
      <c r="A2046" s="329"/>
    </row>
    <row r="2047" ht="12">
      <c r="A2047" s="329"/>
    </row>
    <row r="2048" ht="12">
      <c r="A2048" s="329"/>
    </row>
    <row r="2049" ht="12">
      <c r="A2049" s="329"/>
    </row>
    <row r="2050" ht="12">
      <c r="A2050" s="329"/>
    </row>
    <row r="2051" ht="12">
      <c r="A2051" s="329"/>
    </row>
    <row r="2052" ht="12">
      <c r="A2052" s="329"/>
    </row>
    <row r="2053" ht="12">
      <c r="A2053" s="329"/>
    </row>
    <row r="2054" ht="12">
      <c r="A2054" s="329"/>
    </row>
    <row r="2055" ht="12">
      <c r="A2055" s="329"/>
    </row>
    <row r="2056" ht="12">
      <c r="A2056" s="329"/>
    </row>
    <row r="2057" ht="12">
      <c r="A2057" s="329"/>
    </row>
    <row r="2058" ht="12">
      <c r="A2058" s="329"/>
    </row>
    <row r="2059" ht="12">
      <c r="A2059" s="329"/>
    </row>
    <row r="2060" ht="12">
      <c r="A2060" s="329"/>
    </row>
    <row r="2061" ht="12">
      <c r="A2061" s="329"/>
    </row>
    <row r="2062" ht="12">
      <c r="A2062" s="329"/>
    </row>
    <row r="2063" ht="12">
      <c r="A2063" s="329"/>
    </row>
    <row r="2064" ht="12">
      <c r="A2064" s="329"/>
    </row>
    <row r="2065" ht="12">
      <c r="A2065" s="329"/>
    </row>
    <row r="2066" ht="12">
      <c r="A2066" s="329"/>
    </row>
    <row r="2067" ht="12">
      <c r="A2067" s="329"/>
    </row>
    <row r="2068" ht="12">
      <c r="A2068" s="329"/>
    </row>
    <row r="2069" ht="12">
      <c r="A2069" s="329"/>
    </row>
    <row r="2070" ht="12">
      <c r="A2070" s="329"/>
    </row>
    <row r="2071" ht="12">
      <c r="A2071" s="329"/>
    </row>
    <row r="2072" ht="12">
      <c r="A2072" s="329"/>
    </row>
    <row r="2073" ht="12">
      <c r="A2073" s="329"/>
    </row>
    <row r="2074" ht="12">
      <c r="A2074" s="329"/>
    </row>
    <row r="2075" ht="12">
      <c r="A2075" s="329"/>
    </row>
    <row r="2076" ht="12">
      <c r="A2076" s="329"/>
    </row>
    <row r="2077" ht="12">
      <c r="A2077" s="329"/>
    </row>
    <row r="2078" ht="12">
      <c r="A2078" s="329"/>
    </row>
    <row r="2079" ht="12">
      <c r="A2079" s="329"/>
    </row>
    <row r="2080" ht="12">
      <c r="A2080" s="329"/>
    </row>
    <row r="2081" ht="12">
      <c r="A2081" s="329"/>
    </row>
    <row r="2082" ht="12">
      <c r="A2082" s="329"/>
    </row>
    <row r="2083" ht="12">
      <c r="A2083" s="329"/>
    </row>
    <row r="2084" ht="12">
      <c r="A2084" s="329"/>
    </row>
    <row r="2085" ht="12">
      <c r="A2085" s="329"/>
    </row>
    <row r="2086" ht="12">
      <c r="A2086" s="329"/>
    </row>
    <row r="2087" ht="12">
      <c r="A2087" s="329"/>
    </row>
    <row r="2088" ht="12">
      <c r="A2088" s="329"/>
    </row>
    <row r="2089" ht="12">
      <c r="A2089" s="329"/>
    </row>
    <row r="2090" ht="12">
      <c r="A2090" s="329"/>
    </row>
    <row r="2091" ht="12">
      <c r="A2091" s="329"/>
    </row>
    <row r="2092" ht="12">
      <c r="A2092" s="329"/>
    </row>
    <row r="2093" ht="12">
      <c r="A2093" s="329"/>
    </row>
    <row r="2094" ht="12">
      <c r="A2094" s="329"/>
    </row>
    <row r="2095" ht="12">
      <c r="A2095" s="329"/>
    </row>
    <row r="2096" ht="12">
      <c r="A2096" s="329"/>
    </row>
    <row r="2097" ht="12">
      <c r="A2097" s="329"/>
    </row>
    <row r="2098" ht="12">
      <c r="A2098" s="329"/>
    </row>
    <row r="2099" ht="12">
      <c r="A2099" s="329"/>
    </row>
    <row r="2100" ht="12">
      <c r="A2100" s="329"/>
    </row>
    <row r="2101" ht="12">
      <c r="A2101" s="329"/>
    </row>
    <row r="2102" ht="12">
      <c r="A2102" s="329"/>
    </row>
    <row r="2103" ht="12">
      <c r="A2103" s="329"/>
    </row>
    <row r="2104" ht="12">
      <c r="A2104" s="329"/>
    </row>
    <row r="2105" ht="12">
      <c r="A2105" s="329"/>
    </row>
    <row r="2106" ht="12">
      <c r="A2106" s="329"/>
    </row>
    <row r="2107" ht="12">
      <c r="A2107" s="329"/>
    </row>
    <row r="2108" ht="12">
      <c r="A2108" s="329"/>
    </row>
    <row r="2109" ht="12">
      <c r="A2109" s="329"/>
    </row>
    <row r="2110" ht="12">
      <c r="A2110" s="329"/>
    </row>
    <row r="2111" ht="12">
      <c r="A2111" s="329"/>
    </row>
    <row r="2112" ht="12">
      <c r="A2112" s="329"/>
    </row>
    <row r="2113" ht="12">
      <c r="A2113" s="329"/>
    </row>
    <row r="2114" ht="12">
      <c r="A2114" s="329"/>
    </row>
    <row r="2115" ht="12">
      <c r="A2115" s="329"/>
    </row>
    <row r="2116" ht="12">
      <c r="A2116" s="329"/>
    </row>
    <row r="2117" ht="12">
      <c r="A2117" s="329"/>
    </row>
    <row r="2118" ht="12">
      <c r="A2118" s="329"/>
    </row>
    <row r="2119" ht="12">
      <c r="A2119" s="329"/>
    </row>
    <row r="2120" ht="12">
      <c r="A2120" s="329"/>
    </row>
    <row r="2121" ht="12">
      <c r="A2121" s="329"/>
    </row>
    <row r="2122" ht="12">
      <c r="A2122" s="329"/>
    </row>
    <row r="2123" ht="12">
      <c r="A2123" s="329"/>
    </row>
    <row r="2124" ht="12">
      <c r="A2124" s="329"/>
    </row>
    <row r="2125" ht="12">
      <c r="A2125" s="329"/>
    </row>
    <row r="2126" ht="12">
      <c r="A2126" s="329"/>
    </row>
    <row r="2127" ht="12">
      <c r="A2127" s="329"/>
    </row>
    <row r="2128" ht="12">
      <c r="A2128" s="329"/>
    </row>
    <row r="2129" ht="12">
      <c r="A2129" s="329"/>
    </row>
    <row r="2130" ht="12">
      <c r="A2130" s="329"/>
    </row>
    <row r="2131" ht="12">
      <c r="A2131" s="329"/>
    </row>
    <row r="2132" ht="12">
      <c r="A2132" s="329"/>
    </row>
    <row r="2133" ht="12">
      <c r="A2133" s="329"/>
    </row>
    <row r="2134" ht="12">
      <c r="A2134" s="329"/>
    </row>
    <row r="2135" ht="12">
      <c r="A2135" s="329"/>
    </row>
    <row r="2136" ht="12">
      <c r="A2136" s="329"/>
    </row>
    <row r="2137" ht="12">
      <c r="A2137" s="329"/>
    </row>
    <row r="2138" ht="12">
      <c r="A2138" s="329"/>
    </row>
    <row r="2139" ht="12">
      <c r="A2139" s="329"/>
    </row>
    <row r="2140" ht="12">
      <c r="A2140" s="329"/>
    </row>
    <row r="2141" ht="12">
      <c r="A2141" s="329"/>
    </row>
    <row r="2142" ht="12">
      <c r="A2142" s="329"/>
    </row>
    <row r="2143" ht="12">
      <c r="A2143" s="329"/>
    </row>
    <row r="2144" ht="12">
      <c r="A2144" s="329"/>
    </row>
    <row r="2145" ht="12">
      <c r="A2145" s="329"/>
    </row>
    <row r="2146" ht="12">
      <c r="A2146" s="329"/>
    </row>
    <row r="2147" ht="12">
      <c r="A2147" s="329"/>
    </row>
    <row r="2148" ht="12">
      <c r="A2148" s="329"/>
    </row>
    <row r="2149" ht="12">
      <c r="A2149" s="329"/>
    </row>
    <row r="2150" ht="12">
      <c r="A2150" s="329"/>
    </row>
    <row r="2151" ht="12">
      <c r="A2151" s="329"/>
    </row>
    <row r="2152" ht="12">
      <c r="A2152" s="329"/>
    </row>
    <row r="2153" ht="12">
      <c r="A2153" s="329"/>
    </row>
    <row r="2154" ht="12">
      <c r="A2154" s="329"/>
    </row>
    <row r="2155" ht="12">
      <c r="A2155" s="329"/>
    </row>
    <row r="2156" ht="12">
      <c r="A2156" s="329"/>
    </row>
    <row r="2157" ht="12">
      <c r="A2157" s="329"/>
    </row>
    <row r="2158" ht="12">
      <c r="A2158" s="329"/>
    </row>
    <row r="2159" ht="12">
      <c r="A2159" s="329"/>
    </row>
    <row r="2160" ht="12">
      <c r="A2160" s="329"/>
    </row>
    <row r="2161" ht="12">
      <c r="A2161" s="329"/>
    </row>
    <row r="2162" ht="12">
      <c r="A2162" s="329"/>
    </row>
    <row r="2163" ht="12">
      <c r="A2163" s="329"/>
    </row>
    <row r="2164" ht="12">
      <c r="A2164" s="329"/>
    </row>
    <row r="2165" ht="12">
      <c r="A2165" s="329"/>
    </row>
    <row r="2166" ht="12">
      <c r="A2166" s="329"/>
    </row>
    <row r="2167" ht="12">
      <c r="A2167" s="329"/>
    </row>
    <row r="2168" ht="12">
      <c r="A2168" s="329"/>
    </row>
    <row r="2169" ht="12">
      <c r="A2169" s="329"/>
    </row>
    <row r="2170" ht="12">
      <c r="A2170" s="329"/>
    </row>
    <row r="2171" ht="12">
      <c r="A2171" s="329"/>
    </row>
    <row r="2172" ht="12">
      <c r="A2172" s="329"/>
    </row>
    <row r="2173" ht="12">
      <c r="A2173" s="329"/>
    </row>
    <row r="2174" ht="12">
      <c r="A2174" s="329"/>
    </row>
    <row r="2175" ht="12">
      <c r="A2175" s="329"/>
    </row>
    <row r="2176" ht="12">
      <c r="A2176" s="329"/>
    </row>
    <row r="2177" ht="12">
      <c r="A2177" s="329"/>
    </row>
    <row r="2178" ht="12">
      <c r="A2178" s="329"/>
    </row>
    <row r="2179" ht="12">
      <c r="A2179" s="329"/>
    </row>
    <row r="2180" ht="12">
      <c r="A2180" s="329"/>
    </row>
    <row r="2181" ht="12">
      <c r="A2181" s="329"/>
    </row>
    <row r="2182" ht="12">
      <c r="A2182" s="329"/>
    </row>
    <row r="2183" ht="12">
      <c r="A2183" s="329"/>
    </row>
    <row r="2184" ht="12">
      <c r="A2184" s="329"/>
    </row>
    <row r="2185" ht="12">
      <c r="A2185" s="329"/>
    </row>
    <row r="2186" ht="12">
      <c r="A2186" s="329"/>
    </row>
    <row r="2187" ht="12">
      <c r="A2187" s="329"/>
    </row>
    <row r="2188" ht="12">
      <c r="A2188" s="329"/>
    </row>
    <row r="2189" ht="12">
      <c r="A2189" s="329"/>
    </row>
    <row r="2190" ht="12">
      <c r="A2190" s="329"/>
    </row>
    <row r="2191" ht="12">
      <c r="A2191" s="329"/>
    </row>
    <row r="2192" ht="12">
      <c r="A2192" s="329"/>
    </row>
    <row r="2193" ht="12">
      <c r="A2193" s="329"/>
    </row>
    <row r="2194" ht="12">
      <c r="A2194" s="329"/>
    </row>
    <row r="2195" ht="12">
      <c r="A2195" s="329"/>
    </row>
    <row r="2196" ht="12">
      <c r="A2196" s="329"/>
    </row>
    <row r="2197" ht="12">
      <c r="A2197" s="329"/>
    </row>
    <row r="2198" ht="12">
      <c r="A2198" s="329"/>
    </row>
    <row r="2199" ht="12">
      <c r="A2199" s="329"/>
    </row>
    <row r="2200" ht="12">
      <c r="A2200" s="329"/>
    </row>
    <row r="2201" ht="12">
      <c r="A2201" s="329"/>
    </row>
    <row r="2202" ht="12">
      <c r="A2202" s="329"/>
    </row>
    <row r="2203" ht="12">
      <c r="A2203" s="329"/>
    </row>
    <row r="2204" ht="12">
      <c r="A2204" s="329"/>
    </row>
    <row r="2205" ht="12">
      <c r="A2205" s="329"/>
    </row>
    <row r="2206" ht="12">
      <c r="A2206" s="329"/>
    </row>
    <row r="2207" ht="12">
      <c r="A2207" s="329"/>
    </row>
    <row r="2208" ht="12">
      <c r="A2208" s="329"/>
    </row>
    <row r="2209" ht="12">
      <c r="A2209" s="329"/>
    </row>
    <row r="2210" ht="12">
      <c r="A2210" s="329"/>
    </row>
    <row r="2211" ht="12">
      <c r="A2211" s="329"/>
    </row>
    <row r="2212" ht="12">
      <c r="A2212" s="329"/>
    </row>
    <row r="2213" ht="12">
      <c r="A2213" s="329"/>
    </row>
    <row r="2214" ht="12">
      <c r="A2214" s="329"/>
    </row>
    <row r="2215" ht="12">
      <c r="A2215" s="329"/>
    </row>
    <row r="2216" ht="12">
      <c r="A2216" s="329"/>
    </row>
    <row r="2217" ht="12">
      <c r="A2217" s="329"/>
    </row>
    <row r="2218" ht="12">
      <c r="A2218" s="329"/>
    </row>
    <row r="2219" ht="12">
      <c r="A2219" s="329"/>
    </row>
    <row r="2220" ht="12">
      <c r="A2220" s="329"/>
    </row>
    <row r="2221" ht="12">
      <c r="A2221" s="329"/>
    </row>
    <row r="2222" ht="12">
      <c r="A2222" s="329"/>
    </row>
    <row r="2223" ht="12">
      <c r="A2223" s="329"/>
    </row>
    <row r="2224" ht="12">
      <c r="A2224" s="329"/>
    </row>
    <row r="2225" ht="12">
      <c r="A2225" s="329"/>
    </row>
    <row r="2226" ht="12">
      <c r="A2226" s="329"/>
    </row>
    <row r="2227" ht="12">
      <c r="A2227" s="329"/>
    </row>
    <row r="2228" ht="12">
      <c r="A2228" s="329"/>
    </row>
    <row r="2229" ht="12">
      <c r="A2229" s="329"/>
    </row>
    <row r="2230" ht="12">
      <c r="A2230" s="329"/>
    </row>
    <row r="2231" ht="12">
      <c r="A2231" s="329"/>
    </row>
    <row r="2232" ht="12">
      <c r="A2232" s="329"/>
    </row>
    <row r="2233" ht="12">
      <c r="A2233" s="329"/>
    </row>
    <row r="2234" ht="12">
      <c r="A2234" s="329"/>
    </row>
    <row r="2235" ht="12">
      <c r="A2235" s="329"/>
    </row>
    <row r="2236" ht="12">
      <c r="A2236" s="329"/>
    </row>
    <row r="2237" ht="12">
      <c r="A2237" s="329"/>
    </row>
    <row r="2238" ht="12">
      <c r="A2238" s="329"/>
    </row>
    <row r="2239" ht="12">
      <c r="A2239" s="329"/>
    </row>
    <row r="2240" ht="12">
      <c r="A2240" s="329"/>
    </row>
    <row r="2241" ht="12">
      <c r="A2241" s="329"/>
    </row>
    <row r="2242" ht="12">
      <c r="A2242" s="329"/>
    </row>
    <row r="2243" ht="12">
      <c r="A2243" s="329"/>
    </row>
    <row r="2244" ht="12">
      <c r="A2244" s="329"/>
    </row>
    <row r="2245" ht="12">
      <c r="A2245" s="329"/>
    </row>
    <row r="2246" ht="12">
      <c r="A2246" s="329"/>
    </row>
    <row r="2247" ht="12">
      <c r="A2247" s="329"/>
    </row>
    <row r="2248" ht="12">
      <c r="A2248" s="329"/>
    </row>
    <row r="2249" ht="12">
      <c r="A2249" s="329"/>
    </row>
    <row r="2250" ht="12">
      <c r="A2250" s="329"/>
    </row>
    <row r="2251" ht="12">
      <c r="A2251" s="329"/>
    </row>
    <row r="2252" ht="12">
      <c r="A2252" s="329"/>
    </row>
    <row r="2253" ht="12">
      <c r="A2253" s="329"/>
    </row>
    <row r="2254" ht="12">
      <c r="A2254" s="329"/>
    </row>
    <row r="2255" ht="12">
      <c r="A2255" s="329"/>
    </row>
    <row r="2256" ht="12">
      <c r="A2256" s="329"/>
    </row>
    <row r="2257" ht="12">
      <c r="A2257" s="329"/>
    </row>
    <row r="2258" ht="12">
      <c r="A2258" s="329"/>
    </row>
    <row r="2259" ht="12">
      <c r="A2259" s="329"/>
    </row>
    <row r="2260" ht="12">
      <c r="A2260" s="329"/>
    </row>
    <row r="2261" ht="12">
      <c r="A2261" s="329"/>
    </row>
    <row r="2262" ht="12">
      <c r="A2262" s="329"/>
    </row>
    <row r="2263" ht="12">
      <c r="A2263" s="329"/>
    </row>
    <row r="2264" ht="12">
      <c r="A2264" s="329"/>
    </row>
    <row r="2265" ht="12">
      <c r="A2265" s="329"/>
    </row>
    <row r="2266" ht="12">
      <c r="A2266" s="329"/>
    </row>
    <row r="2267" ht="12">
      <c r="A2267" s="329"/>
    </row>
    <row r="2268" ht="12">
      <c r="A2268" s="329"/>
    </row>
    <row r="2269" ht="12">
      <c r="A2269" s="329"/>
    </row>
    <row r="2270" ht="12">
      <c r="A2270" s="329"/>
    </row>
    <row r="2271" ht="12">
      <c r="A2271" s="329"/>
    </row>
    <row r="2272" ht="12">
      <c r="A2272" s="329"/>
    </row>
    <row r="2273" ht="12">
      <c r="A2273" s="329"/>
    </row>
    <row r="2274" ht="12">
      <c r="A2274" s="329"/>
    </row>
    <row r="2275" ht="12">
      <c r="A2275" s="329"/>
    </row>
    <row r="2276" ht="12">
      <c r="A2276" s="329"/>
    </row>
    <row r="2277" ht="12">
      <c r="A2277" s="329"/>
    </row>
    <row r="2278" ht="12">
      <c r="A2278" s="329"/>
    </row>
    <row r="2279" ht="12">
      <c r="A2279" s="329"/>
    </row>
    <row r="2280" ht="12">
      <c r="A2280" s="329"/>
    </row>
    <row r="2281" ht="12">
      <c r="A2281" s="329"/>
    </row>
    <row r="2282" ht="12">
      <c r="A2282" s="329"/>
    </row>
    <row r="2283" ht="12">
      <c r="A2283" s="329"/>
    </row>
    <row r="2284" ht="12">
      <c r="A2284" s="329"/>
    </row>
    <row r="2285" ht="12">
      <c r="A2285" s="329"/>
    </row>
    <row r="2286" ht="12">
      <c r="A2286" s="329"/>
    </row>
    <row r="2287" ht="12">
      <c r="A2287" s="329"/>
    </row>
    <row r="2288" ht="12">
      <c r="A2288" s="329"/>
    </row>
    <row r="2289" ht="12">
      <c r="A2289" s="329"/>
    </row>
    <row r="2290" ht="12">
      <c r="A2290" s="329"/>
    </row>
    <row r="2291" ht="12">
      <c r="A2291" s="329"/>
    </row>
    <row r="2292" ht="12">
      <c r="A2292" s="329"/>
    </row>
    <row r="2293" ht="12">
      <c r="A2293" s="329"/>
    </row>
    <row r="2294" ht="12">
      <c r="A2294" s="329"/>
    </row>
    <row r="2295" ht="12">
      <c r="A2295" s="329"/>
    </row>
    <row r="2296" ht="12">
      <c r="A2296" s="329"/>
    </row>
    <row r="2297" ht="12">
      <c r="A2297" s="329"/>
    </row>
    <row r="2298" ht="12">
      <c r="A2298" s="329"/>
    </row>
    <row r="2299" ht="12">
      <c r="A2299" s="329"/>
    </row>
    <row r="2300" ht="12">
      <c r="A2300" s="329"/>
    </row>
    <row r="2301" ht="12">
      <c r="A2301" s="329"/>
    </row>
    <row r="2302" ht="12">
      <c r="A2302" s="329"/>
    </row>
    <row r="2303" ht="12">
      <c r="A2303" s="329"/>
    </row>
    <row r="2304" ht="12">
      <c r="A2304" s="329"/>
    </row>
    <row r="2305" ht="12">
      <c r="A2305" s="329"/>
    </row>
    <row r="2306" ht="12">
      <c r="A2306" s="329"/>
    </row>
    <row r="2307" ht="12">
      <c r="A2307" s="329"/>
    </row>
    <row r="2308" ht="12">
      <c r="A2308" s="329"/>
    </row>
    <row r="2309" ht="12">
      <c r="A2309" s="329"/>
    </row>
    <row r="2310" ht="12">
      <c r="A2310" s="329"/>
    </row>
    <row r="2311" ht="12">
      <c r="A2311" s="329"/>
    </row>
    <row r="2312" ht="12">
      <c r="A2312" s="329"/>
    </row>
    <row r="2313" ht="12">
      <c r="A2313" s="329"/>
    </row>
    <row r="2314" ht="12">
      <c r="A2314" s="329"/>
    </row>
    <row r="2315" ht="12">
      <c r="A2315" s="329"/>
    </row>
    <row r="2316" ht="12">
      <c r="A2316" s="329"/>
    </row>
    <row r="2317" ht="12">
      <c r="A2317" s="329"/>
    </row>
    <row r="2318" ht="12">
      <c r="A2318" s="329"/>
    </row>
    <row r="2319" ht="12">
      <c r="A2319" s="329"/>
    </row>
    <row r="2320" ht="12">
      <c r="A2320" s="329"/>
    </row>
    <row r="2321" ht="12">
      <c r="A2321" s="329"/>
    </row>
    <row r="2322" ht="12">
      <c r="A2322" s="329"/>
    </row>
    <row r="2323" ht="12">
      <c r="A2323" s="329"/>
    </row>
    <row r="2324" ht="12">
      <c r="A2324" s="329"/>
    </row>
    <row r="2325" ht="12">
      <c r="A2325" s="329"/>
    </row>
    <row r="2326" ht="12">
      <c r="A2326" s="329"/>
    </row>
    <row r="2327" ht="12">
      <c r="A2327" s="329"/>
    </row>
    <row r="2328" ht="12">
      <c r="A2328" s="329"/>
    </row>
    <row r="2329" ht="12">
      <c r="A2329" s="329"/>
    </row>
    <row r="2330" ht="12">
      <c r="A2330" s="329"/>
    </row>
    <row r="2331" ht="12">
      <c r="A2331" s="329"/>
    </row>
    <row r="2332" ht="12">
      <c r="A2332" s="329"/>
    </row>
    <row r="2333" ht="12">
      <c r="A2333" s="329"/>
    </row>
    <row r="2334" ht="12">
      <c r="A2334" s="329"/>
    </row>
    <row r="2335" ht="12">
      <c r="A2335" s="329"/>
    </row>
    <row r="2336" ht="12">
      <c r="A2336" s="329"/>
    </row>
    <row r="2337" ht="12">
      <c r="A2337" s="329"/>
    </row>
    <row r="2338" ht="12">
      <c r="A2338" s="329"/>
    </row>
    <row r="2339" ht="12">
      <c r="A2339" s="329"/>
    </row>
    <row r="2340" ht="12">
      <c r="A2340" s="329"/>
    </row>
    <row r="2341" ht="12">
      <c r="A2341" s="329"/>
    </row>
    <row r="2342" ht="12">
      <c r="A2342" s="329"/>
    </row>
    <row r="2343" ht="12">
      <c r="A2343" s="329"/>
    </row>
    <row r="2344" ht="12">
      <c r="A2344" s="329"/>
    </row>
    <row r="2345" ht="12">
      <c r="A2345" s="329"/>
    </row>
    <row r="2346" ht="12">
      <c r="A2346" s="329"/>
    </row>
    <row r="2347" ht="12">
      <c r="A2347" s="329"/>
    </row>
    <row r="2348" ht="12">
      <c r="A2348" s="329"/>
    </row>
    <row r="2349" ht="12">
      <c r="A2349" s="329"/>
    </row>
    <row r="2350" ht="12">
      <c r="A2350" s="329"/>
    </row>
    <row r="2351" ht="12">
      <c r="A2351" s="329"/>
    </row>
    <row r="2352" ht="12">
      <c r="A2352" s="329"/>
    </row>
    <row r="2353" ht="12">
      <c r="A2353" s="329"/>
    </row>
    <row r="2354" ht="12">
      <c r="A2354" s="329"/>
    </row>
    <row r="2355" ht="12">
      <c r="A2355" s="329"/>
    </row>
    <row r="2356" ht="12">
      <c r="A2356" s="329"/>
    </row>
    <row r="2357" ht="12">
      <c r="A2357" s="329"/>
    </row>
    <row r="2358" ht="12">
      <c r="A2358" s="329"/>
    </row>
    <row r="2359" ht="12">
      <c r="A2359" s="329"/>
    </row>
    <row r="2360" ht="12">
      <c r="A2360" s="329"/>
    </row>
    <row r="2361" ht="12">
      <c r="A2361" s="329"/>
    </row>
    <row r="2362" ht="12">
      <c r="A2362" s="329"/>
    </row>
    <row r="2363" ht="12">
      <c r="A2363" s="329"/>
    </row>
    <row r="2364" ht="12">
      <c r="A2364" s="329"/>
    </row>
    <row r="2365" ht="12">
      <c r="A2365" s="329"/>
    </row>
    <row r="2366" ht="12">
      <c r="A2366" s="329"/>
    </row>
    <row r="2367" ht="12">
      <c r="A2367" s="329"/>
    </row>
    <row r="2368" ht="12">
      <c r="A2368" s="329"/>
    </row>
    <row r="2369" ht="12">
      <c r="A2369" s="329"/>
    </row>
    <row r="2370" ht="12">
      <c r="A2370" s="329"/>
    </row>
    <row r="2371" ht="12">
      <c r="A2371" s="329"/>
    </row>
    <row r="2372" ht="12">
      <c r="A2372" s="329"/>
    </row>
    <row r="2373" ht="12">
      <c r="A2373" s="329"/>
    </row>
    <row r="2374" ht="12">
      <c r="A2374" s="329"/>
    </row>
    <row r="2375" ht="12">
      <c r="A2375" s="329"/>
    </row>
    <row r="2376" ht="12">
      <c r="A2376" s="329"/>
    </row>
    <row r="2377" ht="12">
      <c r="A2377" s="329"/>
    </row>
    <row r="2378" ht="12">
      <c r="A2378" s="329"/>
    </row>
    <row r="2379" ht="12">
      <c r="A2379" s="329"/>
    </row>
    <row r="2380" ht="12">
      <c r="A2380" s="329"/>
    </row>
    <row r="2381" ht="12">
      <c r="A2381" s="329"/>
    </row>
    <row r="2382" ht="12">
      <c r="A2382" s="329"/>
    </row>
    <row r="2383" ht="12">
      <c r="A2383" s="329"/>
    </row>
    <row r="2384" ht="12">
      <c r="A2384" s="329"/>
    </row>
    <row r="2385" ht="12">
      <c r="A2385" s="329"/>
    </row>
    <row r="2386" ht="12">
      <c r="A2386" s="329"/>
    </row>
    <row r="2387" ht="12">
      <c r="A2387" s="329"/>
    </row>
    <row r="2388" ht="12">
      <c r="A2388" s="329"/>
    </row>
    <row r="2389" ht="12">
      <c r="A2389" s="329"/>
    </row>
    <row r="2390" ht="12">
      <c r="A2390" s="329"/>
    </row>
    <row r="2391" ht="12">
      <c r="A2391" s="329"/>
    </row>
    <row r="2392" ht="12">
      <c r="A2392" s="329"/>
    </row>
    <row r="2393" ht="12">
      <c r="A2393" s="329"/>
    </row>
    <row r="2394" ht="12">
      <c r="A2394" s="329"/>
    </row>
    <row r="2395" ht="12">
      <c r="A2395" s="329"/>
    </row>
    <row r="2396" ht="12">
      <c r="A2396" s="329"/>
    </row>
    <row r="2397" ht="12">
      <c r="A2397" s="329"/>
    </row>
    <row r="2398" ht="12">
      <c r="A2398" s="329"/>
    </row>
    <row r="2399" ht="12">
      <c r="A2399" s="329"/>
    </row>
    <row r="2400" ht="12">
      <c r="A2400" s="329"/>
    </row>
    <row r="2401" ht="12">
      <c r="A2401" s="329"/>
    </row>
    <row r="2402" ht="12">
      <c r="A2402" s="329"/>
    </row>
    <row r="2403" ht="12">
      <c r="A2403" s="329"/>
    </row>
    <row r="2404" ht="12">
      <c r="A2404" s="329"/>
    </row>
    <row r="2405" ht="12">
      <c r="A2405" s="329"/>
    </row>
    <row r="2406" ht="12">
      <c r="A2406" s="329"/>
    </row>
    <row r="2407" ht="12">
      <c r="A2407" s="329"/>
    </row>
    <row r="2408" ht="12">
      <c r="A2408" s="329"/>
    </row>
    <row r="2409" ht="12">
      <c r="A2409" s="329"/>
    </row>
    <row r="2410" ht="12">
      <c r="A2410" s="329"/>
    </row>
    <row r="2411" ht="12">
      <c r="A2411" s="329"/>
    </row>
    <row r="2412" ht="12">
      <c r="A2412" s="329"/>
    </row>
    <row r="2413" ht="12">
      <c r="A2413" s="329"/>
    </row>
    <row r="2414" ht="12">
      <c r="A2414" s="329"/>
    </row>
    <row r="2415" ht="12">
      <c r="A2415" s="329"/>
    </row>
    <row r="2416" ht="12">
      <c r="A2416" s="329"/>
    </row>
    <row r="2417" ht="12">
      <c r="A2417" s="329"/>
    </row>
    <row r="2418" ht="12">
      <c r="A2418" s="329"/>
    </row>
    <row r="2419" ht="12">
      <c r="A2419" s="329"/>
    </row>
    <row r="2420" ht="12">
      <c r="A2420" s="329"/>
    </row>
    <row r="2421" ht="12">
      <c r="A2421" s="329"/>
    </row>
    <row r="2422" ht="12">
      <c r="A2422" s="329"/>
    </row>
    <row r="2423" ht="12">
      <c r="A2423" s="329"/>
    </row>
    <row r="2424" ht="12">
      <c r="A2424" s="329"/>
    </row>
    <row r="2425" ht="12">
      <c r="A2425" s="329"/>
    </row>
    <row r="2426" ht="12">
      <c r="A2426" s="329"/>
    </row>
    <row r="2427" ht="12">
      <c r="A2427" s="329"/>
    </row>
    <row r="2428" ht="12">
      <c r="A2428" s="329"/>
    </row>
    <row r="2429" ht="12">
      <c r="A2429" s="329"/>
    </row>
    <row r="2430" ht="12">
      <c r="A2430" s="329"/>
    </row>
    <row r="2431" ht="12">
      <c r="A2431" s="329"/>
    </row>
    <row r="2432" ht="12">
      <c r="A2432" s="329"/>
    </row>
    <row r="2433" ht="12">
      <c r="A2433" s="329"/>
    </row>
    <row r="2434" ht="12">
      <c r="A2434" s="329"/>
    </row>
    <row r="2435" ht="12">
      <c r="A2435" s="329"/>
    </row>
    <row r="2436" ht="12">
      <c r="A2436" s="329"/>
    </row>
    <row r="2437" ht="12">
      <c r="A2437" s="329"/>
    </row>
    <row r="2438" ht="12">
      <c r="A2438" s="329"/>
    </row>
    <row r="2439" ht="12">
      <c r="A2439" s="329"/>
    </row>
    <row r="2440" ht="12">
      <c r="A2440" s="329"/>
    </row>
    <row r="2441" ht="12">
      <c r="A2441" s="329"/>
    </row>
    <row r="2442" ht="12">
      <c r="A2442" s="329"/>
    </row>
    <row r="2443" ht="12">
      <c r="A2443" s="329"/>
    </row>
    <row r="2444" ht="12">
      <c r="A2444" s="329"/>
    </row>
    <row r="2445" ht="12">
      <c r="A2445" s="329"/>
    </row>
    <row r="2446" ht="12">
      <c r="A2446" s="329"/>
    </row>
    <row r="2447" ht="12">
      <c r="A2447" s="329"/>
    </row>
    <row r="2448" ht="12">
      <c r="A2448" s="329"/>
    </row>
    <row r="2449" ht="12">
      <c r="A2449" s="329"/>
    </row>
    <row r="2450" ht="12">
      <c r="A2450" s="329"/>
    </row>
    <row r="2451" ht="12">
      <c r="A2451" s="329"/>
    </row>
    <row r="2452" ht="12">
      <c r="A2452" s="329"/>
    </row>
    <row r="2453" ht="12">
      <c r="A2453" s="329"/>
    </row>
    <row r="2454" ht="12">
      <c r="A2454" s="329"/>
    </row>
    <row r="2455" ht="12">
      <c r="A2455" s="329"/>
    </row>
    <row r="2456" ht="12">
      <c r="A2456" s="329"/>
    </row>
    <row r="2457" ht="12">
      <c r="A2457" s="329"/>
    </row>
    <row r="2458" ht="12">
      <c r="A2458" s="329"/>
    </row>
    <row r="2459" ht="12">
      <c r="A2459" s="329"/>
    </row>
    <row r="2460" ht="12">
      <c r="A2460" s="329"/>
    </row>
    <row r="2461" ht="12">
      <c r="A2461" s="329"/>
    </row>
    <row r="2462" ht="12">
      <c r="A2462" s="329"/>
    </row>
    <row r="2463" ht="12">
      <c r="A2463" s="329"/>
    </row>
    <row r="2464" ht="12">
      <c r="A2464" s="329"/>
    </row>
    <row r="2465" ht="12">
      <c r="A2465" s="329"/>
    </row>
    <row r="2466" ht="12">
      <c r="A2466" s="329"/>
    </row>
    <row r="2467" ht="12">
      <c r="A2467" s="329"/>
    </row>
    <row r="2468" ht="12">
      <c r="A2468" s="329"/>
    </row>
    <row r="2469" ht="12">
      <c r="A2469" s="329"/>
    </row>
    <row r="2470" ht="12">
      <c r="A2470" s="329"/>
    </row>
    <row r="2471" ht="12">
      <c r="A2471" s="329"/>
    </row>
    <row r="2472" ht="12">
      <c r="A2472" s="329"/>
    </row>
    <row r="2473" ht="12">
      <c r="A2473" s="329"/>
    </row>
    <row r="2474" ht="12">
      <c r="A2474" s="329"/>
    </row>
    <row r="2475" ht="12">
      <c r="A2475" s="329"/>
    </row>
    <row r="2476" ht="12">
      <c r="A2476" s="329"/>
    </row>
    <row r="2477" ht="12">
      <c r="A2477" s="329"/>
    </row>
    <row r="2478" ht="12">
      <c r="A2478" s="329"/>
    </row>
    <row r="2479" ht="12">
      <c r="A2479" s="329"/>
    </row>
    <row r="2480" ht="12">
      <c r="A2480" s="329"/>
    </row>
    <row r="2481" ht="12">
      <c r="A2481" s="329"/>
    </row>
    <row r="2482" ht="12">
      <c r="A2482" s="329"/>
    </row>
    <row r="2483" ht="12">
      <c r="A2483" s="329"/>
    </row>
    <row r="2484" ht="12">
      <c r="A2484" s="329"/>
    </row>
    <row r="2485" ht="12">
      <c r="A2485" s="329"/>
    </row>
    <row r="2486" ht="12">
      <c r="A2486" s="329"/>
    </row>
    <row r="2487" ht="12">
      <c r="A2487" s="329"/>
    </row>
    <row r="2488" ht="12">
      <c r="A2488" s="329"/>
    </row>
    <row r="2489" ht="12">
      <c r="A2489" s="329"/>
    </row>
    <row r="2490" ht="12">
      <c r="A2490" s="329"/>
    </row>
    <row r="2491" ht="12">
      <c r="A2491" s="329"/>
    </row>
    <row r="2492" ht="12">
      <c r="A2492" s="329"/>
    </row>
    <row r="2493" ht="12">
      <c r="A2493" s="329"/>
    </row>
    <row r="2494" ht="12">
      <c r="A2494" s="329"/>
    </row>
    <row r="2495" ht="12">
      <c r="A2495" s="329"/>
    </row>
    <row r="2496" ht="12">
      <c r="A2496" s="329"/>
    </row>
    <row r="2497" ht="12">
      <c r="A2497" s="329"/>
    </row>
    <row r="2498" ht="12">
      <c r="A2498" s="329"/>
    </row>
    <row r="2499" ht="12">
      <c r="A2499" s="329"/>
    </row>
    <row r="2500" ht="12">
      <c r="A2500" s="329"/>
    </row>
    <row r="2501" ht="12">
      <c r="A2501" s="329"/>
    </row>
    <row r="2502" ht="12">
      <c r="A2502" s="329"/>
    </row>
    <row r="2503" ht="12">
      <c r="A2503" s="329"/>
    </row>
    <row r="2504" ht="12">
      <c r="A2504" s="329"/>
    </row>
    <row r="2505" ht="12">
      <c r="A2505" s="329"/>
    </row>
    <row r="2506" ht="12">
      <c r="A2506" s="329"/>
    </row>
    <row r="2507" ht="12">
      <c r="A2507" s="329"/>
    </row>
    <row r="2508" ht="12">
      <c r="A2508" s="329"/>
    </row>
    <row r="2509" ht="12">
      <c r="A2509" s="329"/>
    </row>
    <row r="2510" ht="12">
      <c r="A2510" s="329"/>
    </row>
    <row r="2511" ht="12">
      <c r="A2511" s="329"/>
    </row>
    <row r="2512" ht="12">
      <c r="A2512" s="329"/>
    </row>
    <row r="2513" ht="12">
      <c r="A2513" s="329"/>
    </row>
    <row r="2514" ht="12">
      <c r="A2514" s="329"/>
    </row>
    <row r="2515" ht="12">
      <c r="A2515" s="329"/>
    </row>
    <row r="2516" ht="12">
      <c r="A2516" s="329"/>
    </row>
    <row r="2517" ht="12">
      <c r="A2517" s="329"/>
    </row>
    <row r="2518" ht="12">
      <c r="A2518" s="329"/>
    </row>
    <row r="2519" ht="12">
      <c r="A2519" s="329"/>
    </row>
    <row r="2520" ht="12">
      <c r="A2520" s="329"/>
    </row>
    <row r="2521" ht="12">
      <c r="A2521" s="329"/>
    </row>
    <row r="2522" ht="12">
      <c r="A2522" s="329"/>
    </row>
    <row r="2523" ht="12">
      <c r="A2523" s="329"/>
    </row>
    <row r="2524" ht="12">
      <c r="A2524" s="329"/>
    </row>
    <row r="2525" ht="12">
      <c r="A2525" s="329"/>
    </row>
    <row r="2526" ht="12">
      <c r="A2526" s="329"/>
    </row>
    <row r="2527" ht="12">
      <c r="A2527" s="329"/>
    </row>
    <row r="2528" ht="12">
      <c r="A2528" s="329"/>
    </row>
    <row r="2529" ht="12">
      <c r="A2529" s="329"/>
    </row>
    <row r="2530" ht="12">
      <c r="A2530" s="329"/>
    </row>
    <row r="2531" ht="12">
      <c r="A2531" s="329"/>
    </row>
    <row r="2532" ht="12">
      <c r="A2532" s="329"/>
    </row>
    <row r="2533" ht="12">
      <c r="A2533" s="329"/>
    </row>
    <row r="2534" ht="12">
      <c r="A2534" s="329"/>
    </row>
    <row r="2535" ht="12">
      <c r="A2535" s="329"/>
    </row>
    <row r="2536" ht="12">
      <c r="A2536" s="329"/>
    </row>
    <row r="2537" ht="12">
      <c r="A2537" s="329"/>
    </row>
    <row r="2538" ht="12">
      <c r="A2538" s="329"/>
    </row>
    <row r="2539" ht="12">
      <c r="A2539" s="329"/>
    </row>
    <row r="2540" ht="12">
      <c r="A2540" s="329"/>
    </row>
    <row r="2541" ht="12">
      <c r="A2541" s="329"/>
    </row>
    <row r="2542" ht="12">
      <c r="A2542" s="329"/>
    </row>
    <row r="2543" ht="12">
      <c r="A2543" s="329"/>
    </row>
    <row r="2544" ht="12">
      <c r="A2544" s="329"/>
    </row>
    <row r="2545" ht="12">
      <c r="A2545" s="329"/>
    </row>
    <row r="2546" ht="12">
      <c r="A2546" s="329"/>
    </row>
    <row r="2547" ht="12">
      <c r="A2547" s="329"/>
    </row>
    <row r="2548" ht="12">
      <c r="A2548" s="329"/>
    </row>
    <row r="2549" ht="12">
      <c r="A2549" s="329"/>
    </row>
    <row r="2550" ht="12">
      <c r="A2550" s="329"/>
    </row>
    <row r="2551" ht="12">
      <c r="A2551" s="329"/>
    </row>
    <row r="2552" ht="12">
      <c r="A2552" s="329"/>
    </row>
    <row r="2553" ht="12">
      <c r="A2553" s="329"/>
    </row>
    <row r="2554" ht="12">
      <c r="A2554" s="329"/>
    </row>
    <row r="2555" ht="12">
      <c r="A2555" s="329"/>
    </row>
    <row r="2556" ht="12">
      <c r="A2556" s="329"/>
    </row>
    <row r="2557" ht="12">
      <c r="A2557" s="329"/>
    </row>
    <row r="2558" ht="12">
      <c r="A2558" s="329"/>
    </row>
    <row r="2559" ht="12">
      <c r="A2559" s="329"/>
    </row>
    <row r="2560" ht="12">
      <c r="A2560" s="329"/>
    </row>
    <row r="2561" ht="12">
      <c r="A2561" s="329"/>
    </row>
    <row r="2562" ht="12">
      <c r="A2562" s="329"/>
    </row>
    <row r="2563" ht="12">
      <c r="A2563" s="329"/>
    </row>
    <row r="2564" ht="12">
      <c r="A2564" s="329"/>
    </row>
    <row r="2565" ht="12">
      <c r="A2565" s="329"/>
    </row>
    <row r="2566" ht="12">
      <c r="A2566" s="329"/>
    </row>
    <row r="2567" ht="12">
      <c r="A2567" s="329"/>
    </row>
    <row r="2568" ht="12">
      <c r="A2568" s="329"/>
    </row>
    <row r="2569" ht="12">
      <c r="A2569" s="329"/>
    </row>
    <row r="2570" ht="12">
      <c r="A2570" s="329"/>
    </row>
    <row r="2571" ht="12">
      <c r="A2571" s="329"/>
    </row>
    <row r="2572" ht="12">
      <c r="A2572" s="329"/>
    </row>
    <row r="2573" ht="12">
      <c r="A2573" s="329"/>
    </row>
    <row r="2574" ht="12">
      <c r="A2574" s="329"/>
    </row>
    <row r="2575" ht="12">
      <c r="A2575" s="329"/>
    </row>
    <row r="2576" ht="12">
      <c r="A2576" s="329"/>
    </row>
    <row r="2577" ht="12">
      <c r="A2577" s="329"/>
    </row>
    <row r="2578" ht="12">
      <c r="A2578" s="329"/>
    </row>
    <row r="2579" ht="12">
      <c r="A2579" s="329"/>
    </row>
    <row r="2580" ht="12">
      <c r="A2580" s="329"/>
    </row>
    <row r="2581" ht="12">
      <c r="A2581" s="329"/>
    </row>
    <row r="2582" ht="12">
      <c r="A2582" s="329"/>
    </row>
    <row r="2583" ht="12">
      <c r="A2583" s="329"/>
    </row>
    <row r="2584" ht="12">
      <c r="A2584" s="329"/>
    </row>
    <row r="2585" ht="12">
      <c r="A2585" s="329"/>
    </row>
    <row r="2586" ht="12">
      <c r="A2586" s="329"/>
    </row>
    <row r="2587" ht="12">
      <c r="A2587" s="329"/>
    </row>
    <row r="2588" ht="12">
      <c r="A2588" s="329"/>
    </row>
    <row r="2589" ht="12">
      <c r="A2589" s="329"/>
    </row>
    <row r="2590" ht="12">
      <c r="A2590" s="329"/>
    </row>
    <row r="2591" ht="12">
      <c r="A2591" s="329"/>
    </row>
    <row r="2592" ht="12">
      <c r="A2592" s="329"/>
    </row>
    <row r="2593" ht="12">
      <c r="A2593" s="329"/>
    </row>
    <row r="2594" ht="12">
      <c r="A2594" s="329"/>
    </row>
    <row r="2595" ht="12">
      <c r="A2595" s="329"/>
    </row>
    <row r="2596" ht="12">
      <c r="A2596" s="329"/>
    </row>
    <row r="2597" ht="12">
      <c r="A2597" s="329"/>
    </row>
    <row r="2598" ht="12">
      <c r="A2598" s="329"/>
    </row>
    <row r="2599" ht="12">
      <c r="A2599" s="329"/>
    </row>
    <row r="2600" ht="12">
      <c r="A2600" s="329"/>
    </row>
    <row r="2601" ht="12">
      <c r="A2601" s="329"/>
    </row>
    <row r="2602" ht="12">
      <c r="A2602" s="329"/>
    </row>
    <row r="2603" ht="12">
      <c r="A2603" s="329"/>
    </row>
    <row r="2604" ht="12">
      <c r="A2604" s="329"/>
    </row>
    <row r="2605" ht="12">
      <c r="A2605" s="329"/>
    </row>
    <row r="2606" ht="12">
      <c r="A2606" s="329"/>
    </row>
    <row r="2607" ht="12">
      <c r="A2607" s="329"/>
    </row>
    <row r="2608" ht="12">
      <c r="A2608" s="329"/>
    </row>
    <row r="2609" ht="12">
      <c r="A2609" s="329"/>
    </row>
    <row r="2610" ht="12">
      <c r="A2610" s="329"/>
    </row>
    <row r="2611" ht="12">
      <c r="A2611" s="329"/>
    </row>
    <row r="2612" ht="12">
      <c r="A2612" s="329"/>
    </row>
    <row r="2613" ht="12">
      <c r="A2613" s="329"/>
    </row>
    <row r="2614" ht="12">
      <c r="A2614" s="329"/>
    </row>
    <row r="2615" ht="12">
      <c r="A2615" s="329"/>
    </row>
    <row r="2616" ht="12">
      <c r="A2616" s="329"/>
    </row>
    <row r="2617" ht="12">
      <c r="A2617" s="329"/>
    </row>
    <row r="2618" ht="12">
      <c r="A2618" s="329"/>
    </row>
    <row r="2619" ht="12">
      <c r="A2619" s="329"/>
    </row>
    <row r="2620" ht="12">
      <c r="A2620" s="329"/>
    </row>
    <row r="2621" ht="12">
      <c r="A2621" s="329"/>
    </row>
    <row r="2622" ht="12">
      <c r="A2622" s="329"/>
    </row>
    <row r="2623" ht="12">
      <c r="A2623" s="329"/>
    </row>
    <row r="2624" ht="12">
      <c r="A2624" s="329"/>
    </row>
    <row r="2625" ht="12">
      <c r="A2625" s="329"/>
    </row>
    <row r="2626" ht="12">
      <c r="A2626" s="329"/>
    </row>
    <row r="2627" ht="12">
      <c r="A2627" s="329"/>
    </row>
    <row r="2628" ht="12">
      <c r="A2628" s="329"/>
    </row>
    <row r="2629" ht="12">
      <c r="A2629" s="329"/>
    </row>
    <row r="2630" ht="12">
      <c r="A2630" s="329"/>
    </row>
    <row r="2631" ht="12">
      <c r="A2631" s="329"/>
    </row>
    <row r="2632" ht="12">
      <c r="A2632" s="329"/>
    </row>
    <row r="2633" ht="12">
      <c r="A2633" s="329"/>
    </row>
    <row r="2634" ht="12">
      <c r="A2634" s="329"/>
    </row>
    <row r="2635" ht="12">
      <c r="A2635" s="329"/>
    </row>
    <row r="2636" ht="12">
      <c r="A2636" s="329"/>
    </row>
    <row r="2637" ht="12">
      <c r="A2637" s="329"/>
    </row>
    <row r="2638" ht="12">
      <c r="A2638" s="329"/>
    </row>
    <row r="2639" ht="12">
      <c r="A2639" s="329"/>
    </row>
    <row r="2640" ht="12">
      <c r="A2640" s="329"/>
    </row>
    <row r="2641" ht="12">
      <c r="A2641" s="329"/>
    </row>
    <row r="2642" ht="12">
      <c r="A2642" s="329"/>
    </row>
    <row r="2643" ht="12">
      <c r="A2643" s="329"/>
    </row>
    <row r="2644" ht="12">
      <c r="A2644" s="329"/>
    </row>
    <row r="2645" ht="12">
      <c r="A2645" s="329"/>
    </row>
    <row r="2646" ht="12">
      <c r="A2646" s="329"/>
    </row>
    <row r="2647" ht="12">
      <c r="A2647" s="329"/>
    </row>
    <row r="2648" ht="12">
      <c r="A2648" s="329"/>
    </row>
    <row r="2649" ht="12">
      <c r="A2649" s="329"/>
    </row>
    <row r="2650" ht="12">
      <c r="A2650" s="329"/>
    </row>
    <row r="2651" ht="12">
      <c r="A2651" s="329"/>
    </row>
    <row r="2652" ht="12">
      <c r="A2652" s="329"/>
    </row>
    <row r="2653" ht="12">
      <c r="A2653" s="329"/>
    </row>
    <row r="2654" ht="12">
      <c r="A2654" s="329"/>
    </row>
    <row r="2655" ht="12">
      <c r="A2655" s="329"/>
    </row>
    <row r="2656" ht="12">
      <c r="A2656" s="329"/>
    </row>
    <row r="2657" ht="12">
      <c r="A2657" s="329"/>
    </row>
    <row r="2658" ht="12">
      <c r="A2658" s="329"/>
    </row>
    <row r="2659" ht="12">
      <c r="A2659" s="329"/>
    </row>
    <row r="2660" ht="12">
      <c r="A2660" s="329"/>
    </row>
    <row r="2661" ht="12">
      <c r="A2661" s="329"/>
    </row>
    <row r="2662" ht="12">
      <c r="A2662" s="329"/>
    </row>
    <row r="2663" ht="12">
      <c r="A2663" s="329"/>
    </row>
    <row r="2664" ht="12">
      <c r="A2664" s="329"/>
    </row>
    <row r="2665" ht="12">
      <c r="A2665" s="329"/>
    </row>
    <row r="2666" ht="12">
      <c r="A2666" s="329"/>
    </row>
    <row r="2667" ht="12">
      <c r="A2667" s="329"/>
    </row>
    <row r="2668" ht="12">
      <c r="A2668" s="329"/>
    </row>
    <row r="2669" ht="12">
      <c r="A2669" s="329"/>
    </row>
    <row r="2670" ht="12">
      <c r="A2670" s="329"/>
    </row>
    <row r="2671" ht="12">
      <c r="A2671" s="329"/>
    </row>
    <row r="2672" ht="12">
      <c r="A2672" s="329"/>
    </row>
    <row r="2673" ht="12">
      <c r="A2673" s="329"/>
    </row>
    <row r="2674" ht="12">
      <c r="A2674" s="329"/>
    </row>
    <row r="2675" ht="12">
      <c r="A2675" s="329"/>
    </row>
    <row r="2676" ht="12">
      <c r="A2676" s="329"/>
    </row>
    <row r="2677" ht="12">
      <c r="A2677" s="329"/>
    </row>
    <row r="2678" ht="12">
      <c r="A2678" s="329"/>
    </row>
    <row r="2679" ht="12">
      <c r="A2679" s="329"/>
    </row>
    <row r="2680" ht="12">
      <c r="A2680" s="329"/>
    </row>
    <row r="2681" ht="12">
      <c r="A2681" s="329"/>
    </row>
    <row r="2682" ht="12">
      <c r="A2682" s="329"/>
    </row>
    <row r="2683" ht="12">
      <c r="A2683" s="329"/>
    </row>
    <row r="2684" ht="12">
      <c r="A2684" s="329"/>
    </row>
    <row r="2685" ht="12">
      <c r="A2685" s="329"/>
    </row>
    <row r="2686" ht="12">
      <c r="A2686" s="329"/>
    </row>
    <row r="2687" ht="12">
      <c r="A2687" s="329"/>
    </row>
    <row r="2688" ht="12">
      <c r="A2688" s="329"/>
    </row>
    <row r="2689" ht="12">
      <c r="A2689" s="329"/>
    </row>
    <row r="2690" ht="12">
      <c r="A2690" s="329"/>
    </row>
    <row r="2691" ht="12">
      <c r="A2691" s="329"/>
    </row>
    <row r="2692" ht="12">
      <c r="A2692" s="329"/>
    </row>
    <row r="2693" ht="12">
      <c r="A2693" s="329"/>
    </row>
    <row r="2694" ht="12">
      <c r="A2694" s="329"/>
    </row>
    <row r="2695" ht="12">
      <c r="A2695" s="329"/>
    </row>
    <row r="2696" ht="12">
      <c r="A2696" s="329"/>
    </row>
    <row r="2697" ht="12">
      <c r="A2697" s="329"/>
    </row>
    <row r="2698" ht="12">
      <c r="A2698" s="329"/>
    </row>
    <row r="2699" ht="12">
      <c r="A2699" s="329"/>
    </row>
    <row r="2700" ht="12">
      <c r="A2700" s="329"/>
    </row>
    <row r="2701" ht="12">
      <c r="A2701" s="329"/>
    </row>
    <row r="2702" ht="12">
      <c r="A2702" s="329"/>
    </row>
    <row r="2703" ht="12">
      <c r="A2703" s="329"/>
    </row>
    <row r="2704" ht="12">
      <c r="A2704" s="329"/>
    </row>
    <row r="2705" ht="12">
      <c r="A2705" s="329"/>
    </row>
    <row r="2706" ht="12">
      <c r="A2706" s="329"/>
    </row>
    <row r="2707" ht="12">
      <c r="A2707" s="329"/>
    </row>
    <row r="2708" ht="12">
      <c r="A2708" s="329"/>
    </row>
    <row r="2709" ht="12">
      <c r="A2709" s="329"/>
    </row>
    <row r="2710" ht="12">
      <c r="A2710" s="329"/>
    </row>
    <row r="2711" ht="12">
      <c r="A2711" s="329"/>
    </row>
    <row r="2712" ht="12">
      <c r="A2712" s="329"/>
    </row>
    <row r="2713" ht="12">
      <c r="A2713" s="329"/>
    </row>
    <row r="2714" ht="12">
      <c r="A2714" s="329"/>
    </row>
    <row r="2715" ht="12">
      <c r="A2715" s="329"/>
    </row>
    <row r="2716" ht="12">
      <c r="A2716" s="329"/>
    </row>
    <row r="2717" ht="12">
      <c r="A2717" s="329"/>
    </row>
    <row r="2718" ht="12">
      <c r="A2718" s="329"/>
    </row>
    <row r="2719" ht="12">
      <c r="A2719" s="329"/>
    </row>
    <row r="2720" ht="12">
      <c r="A2720" s="329"/>
    </row>
    <row r="2721" ht="12">
      <c r="A2721" s="329"/>
    </row>
    <row r="2722" ht="12">
      <c r="A2722" s="329"/>
    </row>
    <row r="2723" ht="12">
      <c r="A2723" s="329"/>
    </row>
    <row r="2724" ht="12">
      <c r="A2724" s="329"/>
    </row>
    <row r="2725" ht="12">
      <c r="A2725" s="329"/>
    </row>
    <row r="2726" ht="12">
      <c r="A2726" s="329"/>
    </row>
    <row r="2727" ht="12">
      <c r="A2727" s="329"/>
    </row>
    <row r="2728" ht="12">
      <c r="A2728" s="329"/>
    </row>
    <row r="2729" ht="12">
      <c r="A2729" s="329"/>
    </row>
    <row r="2730" ht="12">
      <c r="A2730" s="329"/>
    </row>
    <row r="2731" ht="12">
      <c r="A2731" s="329"/>
    </row>
    <row r="2732" ht="12">
      <c r="A2732" s="329"/>
    </row>
    <row r="2733" ht="12">
      <c r="A2733" s="329"/>
    </row>
    <row r="2734" ht="12">
      <c r="A2734" s="329"/>
    </row>
    <row r="2735" ht="12">
      <c r="A2735" s="329"/>
    </row>
    <row r="2736" ht="12">
      <c r="A2736" s="329"/>
    </row>
    <row r="2737" ht="12">
      <c r="A2737" s="329"/>
    </row>
    <row r="2738" ht="12">
      <c r="A2738" s="329"/>
    </row>
    <row r="2739" ht="12">
      <c r="A2739" s="329"/>
    </row>
    <row r="2740" ht="12">
      <c r="A2740" s="329"/>
    </row>
    <row r="2741" ht="12">
      <c r="A2741" s="329"/>
    </row>
    <row r="2742" ht="12">
      <c r="A2742" s="329"/>
    </row>
    <row r="2743" ht="12">
      <c r="A2743" s="329"/>
    </row>
    <row r="2744" ht="12">
      <c r="A2744" s="329"/>
    </row>
    <row r="2745" ht="12">
      <c r="A2745" s="329"/>
    </row>
    <row r="2746" ht="12">
      <c r="A2746" s="329"/>
    </row>
    <row r="2747" ht="12">
      <c r="A2747" s="329"/>
    </row>
    <row r="2748" ht="12">
      <c r="A2748" s="329"/>
    </row>
    <row r="2749" ht="12">
      <c r="A2749" s="329"/>
    </row>
    <row r="2750" ht="12">
      <c r="A2750" s="329"/>
    </row>
    <row r="2751" ht="12">
      <c r="A2751" s="329"/>
    </row>
    <row r="2752" ht="12">
      <c r="A2752" s="329"/>
    </row>
    <row r="2753" ht="12">
      <c r="A2753" s="329"/>
    </row>
    <row r="2754" ht="12">
      <c r="A2754" s="329"/>
    </row>
    <row r="2755" ht="12">
      <c r="A2755" s="329"/>
    </row>
    <row r="2756" ht="12">
      <c r="A2756" s="329"/>
    </row>
    <row r="2757" ht="12">
      <c r="A2757" s="329"/>
    </row>
    <row r="2758" ht="12">
      <c r="A2758" s="329"/>
    </row>
    <row r="2759" ht="12">
      <c r="A2759" s="329"/>
    </row>
    <row r="2760" ht="12">
      <c r="A2760" s="329"/>
    </row>
    <row r="2761" ht="12">
      <c r="A2761" s="329"/>
    </row>
    <row r="2762" ht="12">
      <c r="A2762" s="329"/>
    </row>
    <row r="2763" ht="12">
      <c r="A2763" s="329"/>
    </row>
    <row r="2764" ht="12">
      <c r="A2764" s="329"/>
    </row>
    <row r="2765" ht="12">
      <c r="A2765" s="329"/>
    </row>
    <row r="2766" ht="12">
      <c r="A2766" s="329"/>
    </row>
    <row r="2767" ht="12">
      <c r="A2767" s="329"/>
    </row>
    <row r="2768" ht="12">
      <c r="A2768" s="329"/>
    </row>
    <row r="2769" ht="12">
      <c r="A2769" s="329"/>
    </row>
    <row r="2770" ht="12">
      <c r="A2770" s="329"/>
    </row>
    <row r="2771" ht="12">
      <c r="A2771" s="329"/>
    </row>
    <row r="2772" ht="12">
      <c r="A2772" s="329"/>
    </row>
    <row r="2773" ht="12">
      <c r="A2773" s="329"/>
    </row>
    <row r="2774" ht="12">
      <c r="A2774" s="329"/>
    </row>
    <row r="2775" ht="12">
      <c r="A2775" s="329"/>
    </row>
    <row r="2776" ht="12">
      <c r="A2776" s="329"/>
    </row>
    <row r="2777" ht="12">
      <c r="A2777" s="329"/>
    </row>
    <row r="2778" ht="12">
      <c r="A2778" s="329"/>
    </row>
    <row r="2779" ht="12">
      <c r="A2779" s="329"/>
    </row>
    <row r="2780" ht="12">
      <c r="A2780" s="329"/>
    </row>
    <row r="2781" ht="12">
      <c r="A2781" s="329"/>
    </row>
    <row r="2782" ht="12">
      <c r="A2782" s="329"/>
    </row>
    <row r="2783" ht="12">
      <c r="A2783" s="329"/>
    </row>
    <row r="2784" ht="12">
      <c r="A2784" s="329"/>
    </row>
    <row r="2785" ht="12">
      <c r="A2785" s="329"/>
    </row>
    <row r="2786" ht="12">
      <c r="A2786" s="329"/>
    </row>
    <row r="2787" ht="12">
      <c r="A2787" s="329"/>
    </row>
    <row r="2788" ht="12">
      <c r="A2788" s="329"/>
    </row>
    <row r="2789" ht="12">
      <c r="A2789" s="329"/>
    </row>
    <row r="2790" ht="12">
      <c r="A2790" s="329"/>
    </row>
    <row r="2791" ht="12">
      <c r="A2791" s="329"/>
    </row>
    <row r="2792" ht="12">
      <c r="A2792" s="329"/>
    </row>
    <row r="2793" ht="12">
      <c r="A2793" s="329"/>
    </row>
    <row r="2794" ht="12">
      <c r="A2794" s="329"/>
    </row>
    <row r="2795" ht="12">
      <c r="A2795" s="329"/>
    </row>
    <row r="2796" ht="12">
      <c r="A2796" s="329"/>
    </row>
    <row r="2797" ht="12">
      <c r="A2797" s="329"/>
    </row>
    <row r="2798" ht="12">
      <c r="A2798" s="329"/>
    </row>
    <row r="2799" ht="12">
      <c r="A2799" s="329"/>
    </row>
    <row r="2800" ht="12">
      <c r="A2800" s="329"/>
    </row>
    <row r="2801" ht="12">
      <c r="A2801" s="329"/>
    </row>
    <row r="2802" ht="12">
      <c r="A2802" s="329"/>
    </row>
    <row r="2803" ht="12">
      <c r="A2803" s="329"/>
    </row>
    <row r="2804" ht="12">
      <c r="A2804" s="329"/>
    </row>
    <row r="2805" ht="12">
      <c r="A2805" s="329"/>
    </row>
    <row r="2806" ht="12">
      <c r="A2806" s="329"/>
    </row>
    <row r="2807" ht="12">
      <c r="A2807" s="329"/>
    </row>
    <row r="2808" ht="12">
      <c r="A2808" s="329"/>
    </row>
    <row r="2809" ht="12">
      <c r="A2809" s="329"/>
    </row>
    <row r="2810" ht="12">
      <c r="A2810" s="329"/>
    </row>
    <row r="2811" ht="12">
      <c r="A2811" s="329"/>
    </row>
    <row r="2812" ht="12">
      <c r="A2812" s="329"/>
    </row>
    <row r="2813" ht="12">
      <c r="A2813" s="329"/>
    </row>
    <row r="2814" ht="12">
      <c r="A2814" s="329"/>
    </row>
    <row r="2815" ht="12">
      <c r="A2815" s="329"/>
    </row>
    <row r="2816" ht="12">
      <c r="A2816" s="329"/>
    </row>
    <row r="2817" ht="12">
      <c r="A2817" s="329"/>
    </row>
    <row r="2818" ht="12">
      <c r="A2818" s="329"/>
    </row>
    <row r="2819" ht="12">
      <c r="A2819" s="329"/>
    </row>
    <row r="2820" ht="12">
      <c r="A2820" s="329"/>
    </row>
    <row r="2821" ht="12">
      <c r="A2821" s="329"/>
    </row>
    <row r="2822" ht="12">
      <c r="A2822" s="329"/>
    </row>
    <row r="2823" ht="12">
      <c r="A2823" s="329"/>
    </row>
    <row r="2824" ht="12">
      <c r="A2824" s="329"/>
    </row>
    <row r="2825" ht="12">
      <c r="A2825" s="329"/>
    </row>
    <row r="2826" ht="12">
      <c r="A2826" s="329"/>
    </row>
    <row r="2827" ht="12">
      <c r="A2827" s="329"/>
    </row>
    <row r="2828" ht="12">
      <c r="A2828" s="329"/>
    </row>
    <row r="2829" ht="12">
      <c r="A2829" s="329"/>
    </row>
    <row r="2830" ht="12">
      <c r="A2830" s="329"/>
    </row>
    <row r="2831" ht="12">
      <c r="A2831" s="329"/>
    </row>
    <row r="2832" ht="12">
      <c r="A2832" s="329"/>
    </row>
    <row r="2833" ht="12">
      <c r="A2833" s="329"/>
    </row>
    <row r="2834" ht="12">
      <c r="A2834" s="329"/>
    </row>
    <row r="2835" ht="12">
      <c r="A2835" s="329"/>
    </row>
    <row r="2836" ht="12">
      <c r="A2836" s="329"/>
    </row>
    <row r="2837" ht="12">
      <c r="A2837" s="329"/>
    </row>
    <row r="2838" ht="12">
      <c r="A2838" s="329"/>
    </row>
    <row r="2839" ht="12">
      <c r="A2839" s="329"/>
    </row>
    <row r="2840" ht="12">
      <c r="A2840" s="329"/>
    </row>
    <row r="2841" ht="12">
      <c r="A2841" s="329"/>
    </row>
    <row r="2842" ht="12">
      <c r="A2842" s="329"/>
    </row>
    <row r="2843" ht="12">
      <c r="A2843" s="329"/>
    </row>
    <row r="2844" ht="12">
      <c r="A2844" s="329"/>
    </row>
    <row r="2845" ht="12">
      <c r="A2845" s="329"/>
    </row>
    <row r="2846" ht="12">
      <c r="A2846" s="329"/>
    </row>
    <row r="2847" ht="12">
      <c r="A2847" s="329"/>
    </row>
    <row r="2848" ht="12">
      <c r="A2848" s="329"/>
    </row>
    <row r="2849" ht="12">
      <c r="A2849" s="329"/>
    </row>
    <row r="2850" ht="12">
      <c r="A2850" s="329"/>
    </row>
    <row r="2851" ht="12">
      <c r="A2851" s="329"/>
    </row>
    <row r="2852" ht="12">
      <c r="A2852" s="329"/>
    </row>
    <row r="2853" ht="12">
      <c r="A2853" s="329"/>
    </row>
    <row r="2854" ht="12">
      <c r="A2854" s="329"/>
    </row>
    <row r="2855" ht="12">
      <c r="A2855" s="329"/>
    </row>
    <row r="2856" ht="12">
      <c r="A2856" s="329"/>
    </row>
    <row r="2857" ht="12">
      <c r="A2857" s="329"/>
    </row>
    <row r="2858" ht="12">
      <c r="A2858" s="329"/>
    </row>
    <row r="2859" ht="12">
      <c r="A2859" s="329"/>
    </row>
    <row r="2860" ht="12">
      <c r="A2860" s="329"/>
    </row>
    <row r="2861" ht="12">
      <c r="A2861" s="329"/>
    </row>
    <row r="2862" ht="12">
      <c r="A2862" s="329"/>
    </row>
    <row r="2863" ht="12">
      <c r="A2863" s="329"/>
    </row>
    <row r="2864" ht="12">
      <c r="A2864" s="329"/>
    </row>
    <row r="2865" ht="12">
      <c r="A2865" s="329"/>
    </row>
    <row r="2866" ht="12">
      <c r="A2866" s="329"/>
    </row>
    <row r="2867" ht="12">
      <c r="A2867" s="329"/>
    </row>
    <row r="2868" ht="12">
      <c r="A2868" s="329"/>
    </row>
    <row r="2869" ht="12">
      <c r="A2869" s="329"/>
    </row>
    <row r="2870" ht="12">
      <c r="A2870" s="329"/>
    </row>
    <row r="2871" ht="12">
      <c r="A2871" s="329"/>
    </row>
    <row r="2872" ht="12">
      <c r="A2872" s="329"/>
    </row>
    <row r="2873" ht="12">
      <c r="A2873" s="329"/>
    </row>
    <row r="2874" ht="12">
      <c r="A2874" s="329"/>
    </row>
    <row r="2875" ht="12">
      <c r="A2875" s="329"/>
    </row>
    <row r="2876" ht="12">
      <c r="A2876" s="329"/>
    </row>
    <row r="2877" ht="12">
      <c r="A2877" s="329"/>
    </row>
    <row r="2878" ht="12">
      <c r="A2878" s="329"/>
    </row>
    <row r="2879" ht="12">
      <c r="A2879" s="329"/>
    </row>
    <row r="2880" ht="12">
      <c r="A2880" s="329"/>
    </row>
    <row r="2881" ht="12">
      <c r="A2881" s="329"/>
    </row>
    <row r="2882" ht="12">
      <c r="A2882" s="329"/>
    </row>
    <row r="2883" ht="12">
      <c r="A2883" s="329"/>
    </row>
    <row r="2884" ht="12">
      <c r="A2884" s="329"/>
    </row>
    <row r="2885" ht="12">
      <c r="A2885" s="329"/>
    </row>
    <row r="2886" ht="12">
      <c r="A2886" s="329"/>
    </row>
    <row r="2887" ht="12">
      <c r="A2887" s="329"/>
    </row>
    <row r="2888" ht="12">
      <c r="A2888" s="329"/>
    </row>
    <row r="2889" ht="12">
      <c r="A2889" s="329"/>
    </row>
    <row r="2890" ht="12">
      <c r="A2890" s="329"/>
    </row>
    <row r="2891" ht="12">
      <c r="A2891" s="329"/>
    </row>
    <row r="2892" ht="12">
      <c r="A2892" s="329"/>
    </row>
    <row r="2893" ht="12">
      <c r="A2893" s="329"/>
    </row>
    <row r="2894" ht="12">
      <c r="A2894" s="329"/>
    </row>
    <row r="2895" ht="12">
      <c r="A2895" s="329"/>
    </row>
    <row r="2896" ht="12">
      <c r="A2896" s="329"/>
    </row>
    <row r="2897" ht="12">
      <c r="A2897" s="329"/>
    </row>
    <row r="2898" ht="12">
      <c r="A2898" s="329"/>
    </row>
    <row r="2899" ht="12">
      <c r="A2899" s="329"/>
    </row>
    <row r="2900" ht="12">
      <c r="A2900" s="329"/>
    </row>
    <row r="2901" ht="12">
      <c r="A2901" s="329"/>
    </row>
    <row r="2902" ht="12">
      <c r="A2902" s="329"/>
    </row>
    <row r="2903" ht="12">
      <c r="A2903" s="329"/>
    </row>
    <row r="2904" ht="12">
      <c r="A2904" s="329"/>
    </row>
    <row r="2905" ht="12">
      <c r="A2905" s="329"/>
    </row>
    <row r="2906" ht="12">
      <c r="A2906" s="329"/>
    </row>
    <row r="2907" ht="12">
      <c r="A2907" s="329"/>
    </row>
    <row r="2908" ht="12">
      <c r="A2908" s="329"/>
    </row>
    <row r="2909" ht="12">
      <c r="A2909" s="329"/>
    </row>
    <row r="2910" ht="12">
      <c r="A2910" s="329"/>
    </row>
    <row r="2911" ht="12">
      <c r="A2911" s="329"/>
    </row>
    <row r="2912" ht="12">
      <c r="A2912" s="329"/>
    </row>
    <row r="2913" ht="12">
      <c r="A2913" s="329"/>
    </row>
    <row r="2914" ht="12">
      <c r="A2914" s="329"/>
    </row>
    <row r="2915" ht="12">
      <c r="A2915" s="329"/>
    </row>
    <row r="2916" ht="12">
      <c r="A2916" s="329"/>
    </row>
    <row r="2917" ht="12">
      <c r="A2917" s="329"/>
    </row>
    <row r="2918" ht="12">
      <c r="A2918" s="329"/>
    </row>
    <row r="2919" ht="12">
      <c r="A2919" s="329"/>
    </row>
    <row r="2920" ht="12">
      <c r="A2920" s="329"/>
    </row>
    <row r="2921" ht="12">
      <c r="A2921" s="329"/>
    </row>
    <row r="2922" ht="12">
      <c r="A2922" s="329"/>
    </row>
    <row r="2923" ht="12">
      <c r="A2923" s="329"/>
    </row>
    <row r="2924" ht="12">
      <c r="A2924" s="329"/>
    </row>
    <row r="2925" ht="12">
      <c r="A2925" s="329"/>
    </row>
    <row r="2926" ht="12">
      <c r="A2926" s="329"/>
    </row>
    <row r="2927" ht="12">
      <c r="A2927" s="329"/>
    </row>
    <row r="2928" ht="12">
      <c r="A2928" s="329"/>
    </row>
    <row r="2929" ht="12">
      <c r="A2929" s="329"/>
    </row>
    <row r="2930" ht="12">
      <c r="A2930" s="329"/>
    </row>
    <row r="2931" ht="12">
      <c r="A2931" s="329"/>
    </row>
    <row r="2932" ht="12">
      <c r="A2932" s="329"/>
    </row>
    <row r="2933" ht="12">
      <c r="A2933" s="329"/>
    </row>
    <row r="2934" ht="12">
      <c r="A2934" s="329"/>
    </row>
    <row r="2935" ht="12">
      <c r="A2935" s="329"/>
    </row>
    <row r="2936" ht="12">
      <c r="A2936" s="329"/>
    </row>
    <row r="2937" ht="12">
      <c r="A2937" s="329"/>
    </row>
    <row r="2938" ht="12">
      <c r="A2938" s="329"/>
    </row>
    <row r="2939" ht="12">
      <c r="A2939" s="329"/>
    </row>
    <row r="2940" ht="12">
      <c r="A2940" s="329"/>
    </row>
    <row r="2941" ht="12">
      <c r="A2941" s="329"/>
    </row>
    <row r="2942" ht="12">
      <c r="A2942" s="329"/>
    </row>
    <row r="2943" ht="12">
      <c r="A2943" s="329"/>
    </row>
    <row r="2944" ht="12">
      <c r="A2944" s="329"/>
    </row>
    <row r="2945" ht="12">
      <c r="A2945" s="329"/>
    </row>
    <row r="2946" ht="12">
      <c r="A2946" s="329"/>
    </row>
    <row r="2947" ht="12">
      <c r="A2947" s="329"/>
    </row>
    <row r="2948" ht="12">
      <c r="A2948" s="329"/>
    </row>
    <row r="2949" ht="12">
      <c r="A2949" s="329"/>
    </row>
    <row r="2950" ht="12">
      <c r="A2950" s="329"/>
    </row>
    <row r="2951" ht="12">
      <c r="A2951" s="329"/>
    </row>
    <row r="2952" ht="12">
      <c r="A2952" s="329"/>
    </row>
    <row r="2953" ht="12">
      <c r="A2953" s="329"/>
    </row>
    <row r="2954" ht="12">
      <c r="A2954" s="329"/>
    </row>
    <row r="2955" ht="12">
      <c r="A2955" s="329"/>
    </row>
    <row r="2956" ht="12">
      <c r="A2956" s="329"/>
    </row>
    <row r="2957" ht="12">
      <c r="A2957" s="329"/>
    </row>
    <row r="2958" ht="12">
      <c r="A2958" s="329"/>
    </row>
    <row r="2959" ht="12">
      <c r="A2959" s="329"/>
    </row>
    <row r="2960" ht="12">
      <c r="A2960" s="329"/>
    </row>
    <row r="2961" ht="12">
      <c r="A2961" s="329"/>
    </row>
    <row r="2962" ht="12">
      <c r="A2962" s="329"/>
    </row>
    <row r="2963" ht="12">
      <c r="A2963" s="329"/>
    </row>
    <row r="2964" ht="12">
      <c r="A2964" s="329"/>
    </row>
    <row r="2965" ht="12">
      <c r="A2965" s="329"/>
    </row>
    <row r="2966" ht="12">
      <c r="A2966" s="329"/>
    </row>
    <row r="2967" ht="12">
      <c r="A2967" s="329"/>
    </row>
    <row r="2968" ht="12">
      <c r="A2968" s="329"/>
    </row>
    <row r="2969" ht="12">
      <c r="A2969" s="329"/>
    </row>
    <row r="2970" ht="12">
      <c r="A2970" s="329"/>
    </row>
    <row r="2971" ht="12">
      <c r="A2971" s="329"/>
    </row>
    <row r="2972" ht="12">
      <c r="A2972" s="329"/>
    </row>
    <row r="2973" ht="12">
      <c r="A2973" s="329"/>
    </row>
    <row r="2974" ht="12">
      <c r="A2974" s="329"/>
    </row>
    <row r="2975" ht="12">
      <c r="A2975" s="329"/>
    </row>
    <row r="2976" ht="12">
      <c r="A2976" s="329"/>
    </row>
    <row r="2977" ht="12">
      <c r="A2977" s="329"/>
    </row>
    <row r="2978" ht="12">
      <c r="A2978" s="329"/>
    </row>
    <row r="2979" ht="12">
      <c r="A2979" s="329"/>
    </row>
    <row r="2980" ht="12">
      <c r="A2980" s="329"/>
    </row>
    <row r="2981" ht="12">
      <c r="A2981" s="329"/>
    </row>
    <row r="2982" ht="12">
      <c r="A2982" s="329"/>
    </row>
    <row r="2983" ht="12">
      <c r="A2983" s="329"/>
    </row>
    <row r="2984" ht="12">
      <c r="A2984" s="329"/>
    </row>
    <row r="2985" ht="12">
      <c r="A2985" s="329"/>
    </row>
    <row r="2986" ht="12">
      <c r="A2986" s="329"/>
    </row>
    <row r="2987" ht="12">
      <c r="A2987" s="329"/>
    </row>
    <row r="2988" ht="12">
      <c r="A2988" s="329"/>
    </row>
    <row r="2989" ht="12">
      <c r="A2989" s="329"/>
    </row>
    <row r="2990" ht="12">
      <c r="A2990" s="329"/>
    </row>
    <row r="2991" ht="12">
      <c r="A2991" s="329"/>
    </row>
    <row r="2992" ht="12">
      <c r="A2992" s="329"/>
    </row>
    <row r="2993" ht="12">
      <c r="A2993" s="329"/>
    </row>
    <row r="2994" ht="12">
      <c r="A2994" s="329"/>
    </row>
    <row r="2995" ht="12">
      <c r="A2995" s="329"/>
    </row>
    <row r="2996" ht="12">
      <c r="A2996" s="329"/>
    </row>
    <row r="2997" ht="12">
      <c r="A2997" s="329"/>
    </row>
    <row r="2998" ht="12">
      <c r="A2998" s="329"/>
    </row>
    <row r="2999" ht="12">
      <c r="A2999" s="329"/>
    </row>
    <row r="3000" ht="12">
      <c r="A3000" s="329"/>
    </row>
    <row r="3001" ht="12">
      <c r="A3001" s="329"/>
    </row>
    <row r="3002" ht="12">
      <c r="A3002" s="329"/>
    </row>
    <row r="3003" ht="12">
      <c r="A3003" s="329"/>
    </row>
    <row r="3004" ht="12">
      <c r="A3004" s="329"/>
    </row>
    <row r="3005" ht="12">
      <c r="A3005" s="329"/>
    </row>
    <row r="3006" ht="12">
      <c r="A3006" s="329"/>
    </row>
    <row r="3007" ht="12">
      <c r="A3007" s="329"/>
    </row>
    <row r="3008" ht="12">
      <c r="A3008" s="329"/>
    </row>
    <row r="3009" ht="12">
      <c r="A3009" s="329"/>
    </row>
    <row r="3010" ht="12">
      <c r="A3010" s="329"/>
    </row>
    <row r="3011" ht="12">
      <c r="A3011" s="329"/>
    </row>
    <row r="3012" ht="12">
      <c r="A3012" s="329"/>
    </row>
    <row r="3013" ht="12">
      <c r="A3013" s="329"/>
    </row>
    <row r="3014" ht="12">
      <c r="A3014" s="329"/>
    </row>
    <row r="3015" ht="12">
      <c r="A3015" s="329"/>
    </row>
    <row r="3016" ht="12">
      <c r="A3016" s="329"/>
    </row>
    <row r="3017" ht="12">
      <c r="A3017" s="329"/>
    </row>
    <row r="3018" ht="12">
      <c r="A3018" s="329"/>
    </row>
    <row r="3019" ht="12">
      <c r="A3019" s="329"/>
    </row>
    <row r="3020" ht="12">
      <c r="A3020" s="329"/>
    </row>
    <row r="3021" ht="12">
      <c r="A3021" s="329"/>
    </row>
    <row r="3022" ht="12">
      <c r="A3022" s="329"/>
    </row>
    <row r="3023" ht="12">
      <c r="A3023" s="329"/>
    </row>
    <row r="3024" ht="12">
      <c r="A3024" s="329"/>
    </row>
    <row r="3025" ht="12">
      <c r="A3025" s="329"/>
    </row>
    <row r="3026" ht="12">
      <c r="A3026" s="329"/>
    </row>
    <row r="3027" ht="12">
      <c r="A3027" s="329"/>
    </row>
    <row r="3028" ht="12">
      <c r="A3028" s="329"/>
    </row>
    <row r="3029" ht="12">
      <c r="A3029" s="329"/>
    </row>
    <row r="3030" ht="12">
      <c r="A3030" s="329"/>
    </row>
    <row r="3031" ht="12">
      <c r="A3031" s="329"/>
    </row>
    <row r="3032" ht="12">
      <c r="A3032" s="329"/>
    </row>
    <row r="3033" ht="12">
      <c r="A3033" s="329"/>
    </row>
    <row r="3034" ht="12">
      <c r="A3034" s="329"/>
    </row>
    <row r="3035" ht="12">
      <c r="A3035" s="329"/>
    </row>
    <row r="3036" ht="12">
      <c r="A3036" s="329"/>
    </row>
    <row r="3037" ht="12">
      <c r="A3037" s="329"/>
    </row>
    <row r="3038" ht="12">
      <c r="A3038" s="329"/>
    </row>
    <row r="3039" ht="12">
      <c r="A3039" s="329"/>
    </row>
    <row r="3040" ht="12">
      <c r="A3040" s="329"/>
    </row>
    <row r="3041" ht="12">
      <c r="A3041" s="329"/>
    </row>
    <row r="3042" ht="12">
      <c r="A3042" s="329"/>
    </row>
    <row r="3043" ht="12">
      <c r="A3043" s="329"/>
    </row>
    <row r="3044" ht="12">
      <c r="A3044" s="329"/>
    </row>
    <row r="3045" ht="12">
      <c r="A3045" s="329"/>
    </row>
    <row r="3046" ht="12">
      <c r="A3046" s="329"/>
    </row>
    <row r="3047" ht="12">
      <c r="A3047" s="329"/>
    </row>
    <row r="3048" ht="12">
      <c r="A3048" s="329"/>
    </row>
    <row r="3049" ht="12">
      <c r="A3049" s="329"/>
    </row>
    <row r="3050" ht="12">
      <c r="A3050" s="329"/>
    </row>
    <row r="3051" ht="12">
      <c r="A3051" s="329"/>
    </row>
    <row r="3052" ht="12">
      <c r="A3052" s="329"/>
    </row>
    <row r="3053" ht="12">
      <c r="A3053" s="329"/>
    </row>
    <row r="3054" ht="12">
      <c r="A3054" s="329"/>
    </row>
    <row r="3055" ht="12">
      <c r="A3055" s="329"/>
    </row>
    <row r="3056" ht="12">
      <c r="A3056" s="329"/>
    </row>
    <row r="3057" ht="12">
      <c r="A3057" s="329"/>
    </row>
    <row r="3058" ht="12">
      <c r="A3058" s="329"/>
    </row>
    <row r="3059" ht="12">
      <c r="A3059" s="329"/>
    </row>
    <row r="3060" ht="12">
      <c r="A3060" s="329"/>
    </row>
    <row r="3061" ht="12">
      <c r="A3061" s="329"/>
    </row>
    <row r="3062" ht="12">
      <c r="A3062" s="329"/>
    </row>
    <row r="3063" ht="12">
      <c r="A3063" s="329"/>
    </row>
    <row r="3064" ht="12">
      <c r="A3064" s="329"/>
    </row>
    <row r="3065" ht="12">
      <c r="A3065" s="329"/>
    </row>
    <row r="3066" ht="12">
      <c r="A3066" s="329"/>
    </row>
    <row r="3067" ht="12">
      <c r="A3067" s="329"/>
    </row>
    <row r="3068" ht="12">
      <c r="A3068" s="329"/>
    </row>
    <row r="3069" ht="12">
      <c r="A3069" s="329"/>
    </row>
    <row r="3070" ht="12">
      <c r="A3070" s="329"/>
    </row>
    <row r="3071" ht="12">
      <c r="A3071" s="329"/>
    </row>
    <row r="3072" ht="12">
      <c r="A3072" s="329"/>
    </row>
    <row r="3073" ht="12">
      <c r="A3073" s="329"/>
    </row>
    <row r="3074" ht="12">
      <c r="A3074" s="329"/>
    </row>
    <row r="3075" ht="12">
      <c r="A3075" s="329"/>
    </row>
    <row r="3076" ht="12">
      <c r="A3076" s="329"/>
    </row>
    <row r="3077" ht="12">
      <c r="A3077" s="329"/>
    </row>
    <row r="3078" ht="12">
      <c r="A3078" s="329"/>
    </row>
    <row r="3079" ht="12">
      <c r="A3079" s="329"/>
    </row>
    <row r="3080" ht="12">
      <c r="A3080" s="329"/>
    </row>
    <row r="3081" ht="12">
      <c r="A3081" s="329"/>
    </row>
    <row r="3082" ht="12">
      <c r="A3082" s="329"/>
    </row>
    <row r="3083" ht="12">
      <c r="A3083" s="329"/>
    </row>
    <row r="3084" ht="12">
      <c r="A3084" s="329"/>
    </row>
    <row r="3085" ht="12">
      <c r="A3085" s="329"/>
    </row>
    <row r="3086" ht="12">
      <c r="A3086" s="329"/>
    </row>
    <row r="3087" ht="12">
      <c r="A3087" s="329"/>
    </row>
    <row r="3088" ht="12">
      <c r="A3088" s="329"/>
    </row>
    <row r="3089" ht="12">
      <c r="A3089" s="329"/>
    </row>
    <row r="3090" ht="12">
      <c r="A3090" s="329"/>
    </row>
    <row r="3091" ht="12">
      <c r="A3091" s="329"/>
    </row>
    <row r="3092" ht="12">
      <c r="A3092" s="329"/>
    </row>
    <row r="3093" ht="12">
      <c r="A3093" s="329"/>
    </row>
    <row r="3094" ht="12">
      <c r="A3094" s="329"/>
    </row>
    <row r="3095" ht="12">
      <c r="A3095" s="329"/>
    </row>
    <row r="3096" ht="12">
      <c r="A3096" s="329"/>
    </row>
    <row r="3097" ht="12">
      <c r="A3097" s="329"/>
    </row>
    <row r="3098" ht="12">
      <c r="A3098" s="329"/>
    </row>
    <row r="3099" ht="12">
      <c r="A3099" s="329"/>
    </row>
    <row r="3100" ht="12">
      <c r="A3100" s="329"/>
    </row>
    <row r="3101" ht="12">
      <c r="A3101" s="329"/>
    </row>
    <row r="3102" ht="12">
      <c r="A3102" s="329"/>
    </row>
    <row r="3103" ht="12">
      <c r="A3103" s="329"/>
    </row>
    <row r="3104" ht="12">
      <c r="A3104" s="329"/>
    </row>
    <row r="3105" ht="12">
      <c r="A3105" s="329"/>
    </row>
    <row r="3106" ht="12">
      <c r="A3106" s="329"/>
    </row>
    <row r="3107" ht="12">
      <c r="A3107" s="329"/>
    </row>
    <row r="3108" ht="12">
      <c r="A3108" s="329"/>
    </row>
    <row r="3109" ht="12">
      <c r="A3109" s="329"/>
    </row>
    <row r="3110" ht="12">
      <c r="A3110" s="329"/>
    </row>
    <row r="3111" ht="12">
      <c r="A3111" s="329"/>
    </row>
    <row r="3112" ht="12">
      <c r="A3112" s="329"/>
    </row>
    <row r="3113" ht="12">
      <c r="A3113" s="329"/>
    </row>
    <row r="3114" ht="12">
      <c r="A3114" s="329"/>
    </row>
    <row r="3115" ht="12">
      <c r="A3115" s="329"/>
    </row>
    <row r="3116" ht="12">
      <c r="A3116" s="329"/>
    </row>
    <row r="3117" ht="12">
      <c r="A3117" s="329"/>
    </row>
    <row r="3118" ht="12">
      <c r="A3118" s="329"/>
    </row>
    <row r="3119" ht="12">
      <c r="A3119" s="329"/>
    </row>
    <row r="3120" ht="12">
      <c r="A3120" s="329"/>
    </row>
    <row r="3121" ht="12">
      <c r="A3121" s="329"/>
    </row>
    <row r="3122" ht="12">
      <c r="A3122" s="329"/>
    </row>
    <row r="3123" ht="12">
      <c r="A3123" s="329"/>
    </row>
    <row r="3124" ht="12">
      <c r="A3124" s="329"/>
    </row>
    <row r="3125" ht="12">
      <c r="A3125" s="329"/>
    </row>
    <row r="3126" ht="12">
      <c r="A3126" s="329"/>
    </row>
    <row r="3127" ht="12">
      <c r="A3127" s="329"/>
    </row>
    <row r="3128" ht="12">
      <c r="A3128" s="329"/>
    </row>
    <row r="3129" ht="12">
      <c r="A3129" s="329"/>
    </row>
    <row r="3130" ht="12">
      <c r="A3130" s="329"/>
    </row>
    <row r="3131" ht="12">
      <c r="A3131" s="329"/>
    </row>
    <row r="3132" ht="12">
      <c r="A3132" s="329"/>
    </row>
    <row r="3133" ht="12">
      <c r="A3133" s="329"/>
    </row>
    <row r="3134" ht="12">
      <c r="A3134" s="329"/>
    </row>
    <row r="3135" ht="12">
      <c r="A3135" s="329"/>
    </row>
    <row r="3136" ht="12">
      <c r="A3136" s="329"/>
    </row>
    <row r="3137" ht="12">
      <c r="A3137" s="329"/>
    </row>
    <row r="3138" ht="12">
      <c r="A3138" s="329"/>
    </row>
    <row r="3139" ht="12">
      <c r="A3139" s="329"/>
    </row>
    <row r="3140" ht="12">
      <c r="A3140" s="329"/>
    </row>
    <row r="3141" ht="12">
      <c r="A3141" s="329"/>
    </row>
    <row r="3142" ht="12">
      <c r="A3142" s="329"/>
    </row>
    <row r="3143" ht="12">
      <c r="A3143" s="329"/>
    </row>
    <row r="3144" ht="12">
      <c r="A3144" s="329"/>
    </row>
    <row r="3145" ht="12">
      <c r="A3145" s="329"/>
    </row>
    <row r="3146" ht="12">
      <c r="A3146" s="329"/>
    </row>
    <row r="3147" ht="12">
      <c r="A3147" s="329"/>
    </row>
    <row r="3148" ht="12">
      <c r="A3148" s="329"/>
    </row>
    <row r="3149" ht="12">
      <c r="A3149" s="329"/>
    </row>
    <row r="3150" ht="12">
      <c r="A3150" s="329"/>
    </row>
    <row r="3151" ht="12">
      <c r="A3151" s="329"/>
    </row>
    <row r="3152" ht="12">
      <c r="A3152" s="329"/>
    </row>
    <row r="3153" ht="12">
      <c r="A3153" s="329"/>
    </row>
    <row r="3154" ht="12">
      <c r="A3154" s="329"/>
    </row>
    <row r="3155" ht="12">
      <c r="A3155" s="329"/>
    </row>
    <row r="3156" ht="12">
      <c r="A3156" s="329"/>
    </row>
    <row r="3157" ht="12">
      <c r="A3157" s="329"/>
    </row>
    <row r="3158" ht="12">
      <c r="A3158" s="329"/>
    </row>
    <row r="3159" ht="12">
      <c r="A3159" s="329"/>
    </row>
    <row r="3160" ht="12">
      <c r="A3160" s="329"/>
    </row>
    <row r="3161" ht="12">
      <c r="A3161" s="329"/>
    </row>
    <row r="3162" ht="12">
      <c r="A3162" s="329"/>
    </row>
    <row r="3163" ht="12">
      <c r="A3163" s="329"/>
    </row>
    <row r="3164" ht="12">
      <c r="A3164" s="329"/>
    </row>
    <row r="3165" ht="12">
      <c r="A3165" s="329"/>
    </row>
    <row r="3166" ht="12">
      <c r="A3166" s="329"/>
    </row>
    <row r="3167" ht="12">
      <c r="A3167" s="329"/>
    </row>
    <row r="3168" ht="12">
      <c r="A3168" s="329"/>
    </row>
    <row r="3169" ht="12">
      <c r="A3169" s="329"/>
    </row>
    <row r="3170" ht="12">
      <c r="A3170" s="329"/>
    </row>
    <row r="3171" ht="12">
      <c r="A3171" s="329"/>
    </row>
    <row r="3172" ht="12">
      <c r="A3172" s="329"/>
    </row>
    <row r="3173" ht="12">
      <c r="A3173" s="329"/>
    </row>
    <row r="3174" ht="12">
      <c r="A3174" s="329"/>
    </row>
    <row r="3175" ht="12">
      <c r="A3175" s="329"/>
    </row>
    <row r="3176" ht="12">
      <c r="A3176" s="329"/>
    </row>
    <row r="3177" ht="12">
      <c r="A3177" s="329"/>
    </row>
    <row r="3178" ht="12">
      <c r="A3178" s="329"/>
    </row>
    <row r="3179" ht="12">
      <c r="A3179" s="329"/>
    </row>
    <row r="3180" ht="12">
      <c r="A3180" s="329"/>
    </row>
    <row r="3181" ht="12">
      <c r="A3181" s="329"/>
    </row>
    <row r="3182" ht="12">
      <c r="A3182" s="329"/>
    </row>
    <row r="3183" ht="12">
      <c r="A3183" s="329"/>
    </row>
    <row r="3184" ht="12">
      <c r="A3184" s="329"/>
    </row>
    <row r="3185" ht="12">
      <c r="A3185" s="329"/>
    </row>
    <row r="3186" ht="12">
      <c r="A3186" s="329"/>
    </row>
    <row r="3187" ht="12">
      <c r="A3187" s="329"/>
    </row>
    <row r="3188" ht="12">
      <c r="A3188" s="329"/>
    </row>
    <row r="3189" ht="12">
      <c r="A3189" s="329"/>
    </row>
    <row r="3190" ht="12">
      <c r="A3190" s="329"/>
    </row>
    <row r="3191" ht="12">
      <c r="A3191" s="329"/>
    </row>
    <row r="3192" ht="12">
      <c r="A3192" s="329"/>
    </row>
    <row r="3193" ht="12">
      <c r="A3193" s="329"/>
    </row>
    <row r="3194" ht="12">
      <c r="A3194" s="329"/>
    </row>
    <row r="3195" ht="12">
      <c r="A3195" s="329"/>
    </row>
    <row r="3196" ht="12">
      <c r="A3196" s="329"/>
    </row>
    <row r="3197" ht="12">
      <c r="A3197" s="329"/>
    </row>
    <row r="3198" ht="12">
      <c r="A3198" s="329"/>
    </row>
    <row r="3199" ht="12">
      <c r="A3199" s="329"/>
    </row>
    <row r="3200" ht="12">
      <c r="A3200" s="329"/>
    </row>
    <row r="3201" ht="12">
      <c r="A3201" s="329"/>
    </row>
    <row r="3202" ht="12">
      <c r="A3202" s="329"/>
    </row>
    <row r="3203" ht="12">
      <c r="A3203" s="329"/>
    </row>
    <row r="3204" ht="12">
      <c r="A3204" s="329"/>
    </row>
    <row r="3205" ht="12">
      <c r="A3205" s="329"/>
    </row>
    <row r="3206" ht="12">
      <c r="A3206" s="329"/>
    </row>
    <row r="3207" ht="12">
      <c r="A3207" s="329"/>
    </row>
    <row r="3208" ht="12">
      <c r="A3208" s="329"/>
    </row>
    <row r="3209" ht="12">
      <c r="A3209" s="329"/>
    </row>
    <row r="3210" ht="12">
      <c r="A3210" s="329"/>
    </row>
    <row r="3211" ht="12">
      <c r="A3211" s="329"/>
    </row>
    <row r="3212" ht="12">
      <c r="A3212" s="329"/>
    </row>
    <row r="3213" ht="12">
      <c r="A3213" s="329"/>
    </row>
    <row r="3214" ht="12">
      <c r="A3214" s="329"/>
    </row>
    <row r="3215" ht="12">
      <c r="A3215" s="329"/>
    </row>
    <row r="3216" ht="12">
      <c r="A3216" s="329"/>
    </row>
    <row r="3217" ht="12">
      <c r="A3217" s="329"/>
    </row>
    <row r="3218" ht="12">
      <c r="A3218" s="329"/>
    </row>
    <row r="3219" ht="12">
      <c r="A3219" s="329"/>
    </row>
    <row r="3220" ht="12">
      <c r="A3220" s="329"/>
    </row>
    <row r="3221" ht="12">
      <c r="A3221" s="329"/>
    </row>
    <row r="3222" ht="12">
      <c r="A3222" s="329"/>
    </row>
    <row r="3223" ht="12">
      <c r="A3223" s="329"/>
    </row>
    <row r="3224" ht="12">
      <c r="A3224" s="329"/>
    </row>
    <row r="3225" ht="12">
      <c r="A3225" s="329"/>
    </row>
    <row r="3226" ht="12">
      <c r="A3226" s="329"/>
    </row>
    <row r="3227" ht="12">
      <c r="A3227" s="329"/>
    </row>
    <row r="3228" ht="12">
      <c r="A3228" s="329"/>
    </row>
    <row r="3229" ht="12">
      <c r="A3229" s="329"/>
    </row>
    <row r="3230" ht="12">
      <c r="A3230" s="329"/>
    </row>
    <row r="3231" ht="12">
      <c r="A3231" s="329"/>
    </row>
    <row r="3232" ht="12">
      <c r="A3232" s="329"/>
    </row>
    <row r="3233" ht="12">
      <c r="A3233" s="329"/>
    </row>
    <row r="3234" ht="12">
      <c r="A3234" s="329"/>
    </row>
    <row r="3235" ht="12">
      <c r="A3235" s="329"/>
    </row>
    <row r="3236" ht="12">
      <c r="A3236" s="329"/>
    </row>
    <row r="3237" ht="12">
      <c r="A3237" s="329"/>
    </row>
    <row r="3238" ht="12">
      <c r="A3238" s="329"/>
    </row>
    <row r="3239" ht="12">
      <c r="A3239" s="329"/>
    </row>
    <row r="3240" ht="12">
      <c r="A3240" s="329"/>
    </row>
    <row r="3241" ht="12">
      <c r="A3241" s="329"/>
    </row>
    <row r="3242" ht="12">
      <c r="A3242" s="329"/>
    </row>
    <row r="3243" ht="12">
      <c r="A3243" s="329"/>
    </row>
    <row r="3244" ht="12">
      <c r="A3244" s="329"/>
    </row>
    <row r="3245" ht="12">
      <c r="A3245" s="329"/>
    </row>
    <row r="3246" ht="12">
      <c r="A3246" s="329"/>
    </row>
    <row r="3247" ht="12">
      <c r="A3247" s="329"/>
    </row>
    <row r="3248" ht="12">
      <c r="A3248" s="329"/>
    </row>
    <row r="3249" ht="12">
      <c r="A3249" s="329"/>
    </row>
    <row r="3250" ht="12">
      <c r="A3250" s="329"/>
    </row>
    <row r="3251" ht="12">
      <c r="A3251" s="329"/>
    </row>
    <row r="3252" ht="12">
      <c r="A3252" s="329"/>
    </row>
    <row r="3253" ht="12">
      <c r="A3253" s="329"/>
    </row>
    <row r="3254" ht="12">
      <c r="A3254" s="329"/>
    </row>
    <row r="3255" ht="12">
      <c r="A3255" s="329"/>
    </row>
    <row r="3256" ht="12">
      <c r="A3256" s="329"/>
    </row>
    <row r="3257" ht="12">
      <c r="A3257" s="329"/>
    </row>
    <row r="3258" ht="12">
      <c r="A3258" s="329"/>
    </row>
    <row r="3259" ht="12">
      <c r="A3259" s="329"/>
    </row>
    <row r="3260" ht="12">
      <c r="A3260" s="329"/>
    </row>
    <row r="3261" ht="12">
      <c r="A3261" s="329"/>
    </row>
    <row r="3262" ht="12">
      <c r="A3262" s="329"/>
    </row>
    <row r="3263" ht="12">
      <c r="A3263" s="329"/>
    </row>
    <row r="3264" ht="12">
      <c r="A3264" s="329"/>
    </row>
    <row r="3265" ht="12">
      <c r="A3265" s="329"/>
    </row>
    <row r="3266" ht="12">
      <c r="A3266" s="329"/>
    </row>
    <row r="3267" ht="12">
      <c r="A3267" s="329"/>
    </row>
    <row r="3268" ht="12">
      <c r="A3268" s="329"/>
    </row>
    <row r="3269" ht="12">
      <c r="A3269" s="329"/>
    </row>
    <row r="3270" ht="12">
      <c r="A3270" s="329"/>
    </row>
    <row r="3271" ht="12">
      <c r="A3271" s="329"/>
    </row>
    <row r="3272" ht="12">
      <c r="A3272" s="329"/>
    </row>
    <row r="3273" ht="12">
      <c r="A3273" s="329"/>
    </row>
    <row r="3274" ht="12">
      <c r="A3274" s="329"/>
    </row>
    <row r="3275" ht="12">
      <c r="A3275" s="329"/>
    </row>
    <row r="3276" ht="12">
      <c r="A3276" s="329"/>
    </row>
    <row r="3277" ht="12">
      <c r="A3277" s="329"/>
    </row>
    <row r="3278" ht="12">
      <c r="A3278" s="329"/>
    </row>
    <row r="3279" ht="12">
      <c r="A3279" s="329"/>
    </row>
    <row r="3280" ht="12">
      <c r="A3280" s="329"/>
    </row>
    <row r="3281" ht="12">
      <c r="A3281" s="329"/>
    </row>
    <row r="3282" ht="12">
      <c r="A3282" s="329"/>
    </row>
    <row r="3283" ht="12">
      <c r="A3283" s="329"/>
    </row>
    <row r="3284" ht="12">
      <c r="A3284" s="329"/>
    </row>
    <row r="3285" ht="12">
      <c r="A3285" s="329"/>
    </row>
    <row r="3286" ht="12">
      <c r="A3286" s="329"/>
    </row>
    <row r="3287" ht="12">
      <c r="A3287" s="329"/>
    </row>
    <row r="3288" ht="12">
      <c r="A3288" s="329"/>
    </row>
    <row r="3289" ht="12">
      <c r="A3289" s="329"/>
    </row>
    <row r="3290" ht="12">
      <c r="A3290" s="329"/>
    </row>
    <row r="3291" ht="12">
      <c r="A3291" s="329"/>
    </row>
    <row r="3292" ht="12">
      <c r="A3292" s="329"/>
    </row>
    <row r="3293" ht="12">
      <c r="A3293" s="329"/>
    </row>
    <row r="3294" ht="12">
      <c r="A3294" s="329"/>
    </row>
    <row r="3295" ht="12">
      <c r="A3295" s="329"/>
    </row>
    <row r="3296" ht="12">
      <c r="A3296" s="329"/>
    </row>
    <row r="3297" ht="12">
      <c r="A3297" s="329"/>
    </row>
    <row r="3298" ht="12">
      <c r="A3298" s="329"/>
    </row>
    <row r="3299" ht="12">
      <c r="A3299" s="329"/>
    </row>
    <row r="3300" ht="12">
      <c r="A3300" s="329"/>
    </row>
    <row r="3301" ht="12">
      <c r="A3301" s="329"/>
    </row>
    <row r="3302" ht="12">
      <c r="A3302" s="329"/>
    </row>
    <row r="3303" ht="12">
      <c r="A3303" s="329"/>
    </row>
    <row r="3304" ht="12">
      <c r="A3304" s="329"/>
    </row>
    <row r="3305" ht="12">
      <c r="A3305" s="329"/>
    </row>
    <row r="3306" ht="12">
      <c r="A3306" s="329"/>
    </row>
    <row r="3307" ht="12">
      <c r="A3307" s="329"/>
    </row>
    <row r="3308" ht="12">
      <c r="A3308" s="329"/>
    </row>
    <row r="3309" ht="12">
      <c r="A3309" s="329"/>
    </row>
    <row r="3310" ht="12">
      <c r="A3310" s="329"/>
    </row>
    <row r="3311" ht="12">
      <c r="A3311" s="329"/>
    </row>
    <row r="3312" ht="12">
      <c r="A3312" s="329"/>
    </row>
    <row r="3313" ht="12">
      <c r="A3313" s="329"/>
    </row>
    <row r="3314" ht="12">
      <c r="A3314" s="329"/>
    </row>
    <row r="3315" ht="12">
      <c r="A3315" s="329"/>
    </row>
    <row r="3316" ht="12">
      <c r="A3316" s="329"/>
    </row>
    <row r="3317" ht="12">
      <c r="A3317" s="329"/>
    </row>
    <row r="3318" ht="12">
      <c r="A3318" s="329"/>
    </row>
    <row r="3319" ht="12">
      <c r="A3319" s="329"/>
    </row>
    <row r="3320" ht="12">
      <c r="A3320" s="329"/>
    </row>
    <row r="3321" ht="12">
      <c r="A3321" s="329"/>
    </row>
    <row r="3322" ht="12">
      <c r="A3322" s="329"/>
    </row>
    <row r="3323" ht="12">
      <c r="A3323" s="329"/>
    </row>
    <row r="3324" ht="12">
      <c r="A3324" s="329"/>
    </row>
    <row r="3325" ht="12">
      <c r="A3325" s="329"/>
    </row>
    <row r="3326" ht="12">
      <c r="A3326" s="329"/>
    </row>
    <row r="3327" ht="12">
      <c r="A3327" s="329"/>
    </row>
    <row r="3328" ht="12">
      <c r="A3328" s="329"/>
    </row>
    <row r="3329" ht="12">
      <c r="A3329" s="329"/>
    </row>
    <row r="3330" ht="12">
      <c r="A3330" s="329"/>
    </row>
    <row r="3331" ht="12">
      <c r="A3331" s="329"/>
    </row>
    <row r="3332" ht="12">
      <c r="A3332" s="329"/>
    </row>
    <row r="3333" ht="12">
      <c r="A3333" s="329"/>
    </row>
    <row r="3334" ht="12">
      <c r="A3334" s="329"/>
    </row>
    <row r="3335" ht="12">
      <c r="A3335" s="329"/>
    </row>
    <row r="3336" ht="12">
      <c r="A3336" s="329"/>
    </row>
    <row r="3337" ht="12">
      <c r="A3337" s="329"/>
    </row>
    <row r="3338" ht="12">
      <c r="A3338" s="329"/>
    </row>
    <row r="3339" ht="12">
      <c r="A3339" s="329"/>
    </row>
    <row r="3340" ht="12">
      <c r="A3340" s="329"/>
    </row>
    <row r="3341" ht="12">
      <c r="A3341" s="329"/>
    </row>
    <row r="3342" ht="12">
      <c r="A3342" s="329"/>
    </row>
    <row r="3343" ht="12">
      <c r="A3343" s="329"/>
    </row>
    <row r="3344" ht="12">
      <c r="A3344" s="329"/>
    </row>
    <row r="3345" ht="12">
      <c r="A3345" s="329"/>
    </row>
    <row r="3346" ht="12">
      <c r="A3346" s="329"/>
    </row>
    <row r="3347" ht="12">
      <c r="A3347" s="329"/>
    </row>
    <row r="3348" ht="12">
      <c r="A3348" s="329"/>
    </row>
    <row r="3349" ht="12">
      <c r="A3349" s="329"/>
    </row>
    <row r="3350" ht="12">
      <c r="A3350" s="329"/>
    </row>
    <row r="3351" ht="12">
      <c r="A3351" s="329"/>
    </row>
    <row r="3352" ht="12">
      <c r="A3352" s="329"/>
    </row>
    <row r="3353" ht="12">
      <c r="A3353" s="329"/>
    </row>
    <row r="3354" ht="12">
      <c r="A3354" s="329"/>
    </row>
    <row r="3355" ht="12">
      <c r="A3355" s="329"/>
    </row>
    <row r="3356" ht="12">
      <c r="A3356" s="329"/>
    </row>
    <row r="3357" ht="12">
      <c r="A3357" s="329"/>
    </row>
    <row r="3358" ht="12">
      <c r="A3358" s="329"/>
    </row>
    <row r="3359" ht="12">
      <c r="A3359" s="329"/>
    </row>
    <row r="3360" ht="12">
      <c r="A3360" s="329"/>
    </row>
    <row r="3361" ht="12">
      <c r="A3361" s="329"/>
    </row>
    <row r="3362" ht="12">
      <c r="A3362" s="329"/>
    </row>
    <row r="3363" ht="12">
      <c r="A3363" s="329"/>
    </row>
    <row r="3364" ht="12">
      <c r="A3364" s="329"/>
    </row>
    <row r="3365" ht="12">
      <c r="A3365" s="329"/>
    </row>
    <row r="3366" ht="12">
      <c r="A3366" s="329"/>
    </row>
    <row r="3367" ht="12">
      <c r="A3367" s="329"/>
    </row>
    <row r="3368" ht="12">
      <c r="A3368" s="329"/>
    </row>
    <row r="3369" ht="12">
      <c r="A3369" s="329"/>
    </row>
    <row r="3370" ht="12">
      <c r="A3370" s="329"/>
    </row>
    <row r="3371" ht="12">
      <c r="A3371" s="329"/>
    </row>
    <row r="3372" ht="12">
      <c r="A3372" s="329"/>
    </row>
    <row r="3373" ht="12">
      <c r="A3373" s="329"/>
    </row>
    <row r="3374" ht="12">
      <c r="A3374" s="329"/>
    </row>
    <row r="3375" ht="12">
      <c r="A3375" s="329"/>
    </row>
    <row r="3376" ht="12">
      <c r="A3376" s="329"/>
    </row>
    <row r="3377" ht="12">
      <c r="A3377" s="329"/>
    </row>
    <row r="3378" ht="12">
      <c r="A3378" s="329"/>
    </row>
    <row r="3379" ht="12">
      <c r="A3379" s="329"/>
    </row>
    <row r="3380" ht="12">
      <c r="A3380" s="329"/>
    </row>
    <row r="3381" ht="12">
      <c r="A3381" s="329"/>
    </row>
    <row r="3382" ht="12">
      <c r="A3382" s="329"/>
    </row>
    <row r="3383" ht="12">
      <c r="A3383" s="329"/>
    </row>
    <row r="3384" ht="12">
      <c r="A3384" s="329"/>
    </row>
    <row r="3385" ht="12">
      <c r="A3385" s="329"/>
    </row>
    <row r="3386" ht="12">
      <c r="A3386" s="329"/>
    </row>
    <row r="3387" ht="12">
      <c r="A3387" s="329"/>
    </row>
    <row r="3388" ht="12">
      <c r="A3388" s="329"/>
    </row>
    <row r="3389" ht="12">
      <c r="A3389" s="329"/>
    </row>
    <row r="3390" ht="12">
      <c r="A3390" s="329"/>
    </row>
    <row r="3391" ht="12">
      <c r="A3391" s="329"/>
    </row>
    <row r="3392" ht="12">
      <c r="A3392" s="329"/>
    </row>
    <row r="3393" ht="12">
      <c r="A3393" s="329"/>
    </row>
    <row r="3394" ht="12">
      <c r="A3394" s="329"/>
    </row>
    <row r="3395" ht="12">
      <c r="A3395" s="329"/>
    </row>
    <row r="3396" ht="12">
      <c r="A3396" s="329"/>
    </row>
    <row r="3397" ht="12">
      <c r="A3397" s="329"/>
    </row>
    <row r="3398" ht="12">
      <c r="A3398" s="329"/>
    </row>
    <row r="3399" ht="12">
      <c r="A3399" s="329"/>
    </row>
    <row r="3400" ht="12">
      <c r="A3400" s="329"/>
    </row>
    <row r="3401" ht="12">
      <c r="A3401" s="329"/>
    </row>
    <row r="3402" ht="12">
      <c r="A3402" s="329"/>
    </row>
    <row r="3403" ht="12">
      <c r="A3403" s="329"/>
    </row>
    <row r="3404" ht="12">
      <c r="A3404" s="329"/>
    </row>
    <row r="3405" ht="12">
      <c r="A3405" s="329"/>
    </row>
    <row r="3406" ht="12">
      <c r="A3406" s="329"/>
    </row>
    <row r="3407" ht="12">
      <c r="A3407" s="329"/>
    </row>
    <row r="3408" ht="12">
      <c r="A3408" s="329"/>
    </row>
    <row r="3409" ht="12">
      <c r="A3409" s="329"/>
    </row>
    <row r="3410" ht="12">
      <c r="A3410" s="329"/>
    </row>
    <row r="3411" ht="12">
      <c r="A3411" s="329"/>
    </row>
    <row r="3412" ht="12">
      <c r="A3412" s="329"/>
    </row>
    <row r="3413" ht="12">
      <c r="A3413" s="329"/>
    </row>
    <row r="3414" ht="12">
      <c r="A3414" s="329"/>
    </row>
    <row r="3415" ht="12">
      <c r="A3415" s="329"/>
    </row>
    <row r="3416" ht="12">
      <c r="A3416" s="329"/>
    </row>
    <row r="3417" ht="12">
      <c r="A3417" s="329"/>
    </row>
    <row r="3418" ht="12">
      <c r="A3418" s="329"/>
    </row>
    <row r="3419" ht="12">
      <c r="A3419" s="329"/>
    </row>
    <row r="3420" ht="12">
      <c r="A3420" s="329"/>
    </row>
    <row r="3421" ht="12">
      <c r="A3421" s="329"/>
    </row>
    <row r="3422" ht="12">
      <c r="A3422" s="329"/>
    </row>
    <row r="3423" ht="12">
      <c r="A3423" s="329"/>
    </row>
    <row r="3424" ht="12">
      <c r="A3424" s="329"/>
    </row>
    <row r="3425" ht="12">
      <c r="A3425" s="329"/>
    </row>
    <row r="3426" ht="12">
      <c r="A3426" s="329"/>
    </row>
    <row r="3427" ht="12">
      <c r="A3427" s="329"/>
    </row>
    <row r="3428" ht="12">
      <c r="A3428" s="329"/>
    </row>
    <row r="3429" ht="12">
      <c r="A3429" s="329"/>
    </row>
    <row r="3430" ht="12">
      <c r="A3430" s="329"/>
    </row>
    <row r="3431" ht="12">
      <c r="A3431" s="329"/>
    </row>
    <row r="3432" ht="12">
      <c r="A3432" s="329"/>
    </row>
    <row r="3433" ht="12">
      <c r="A3433" s="329"/>
    </row>
    <row r="3434" ht="12">
      <c r="A3434" s="329"/>
    </row>
    <row r="3435" ht="12">
      <c r="A3435" s="329"/>
    </row>
    <row r="3436" ht="12">
      <c r="A3436" s="329"/>
    </row>
    <row r="3437" ht="12">
      <c r="A3437" s="329"/>
    </row>
    <row r="3438" ht="12">
      <c r="A3438" s="329"/>
    </row>
    <row r="3439" ht="12">
      <c r="A3439" s="329"/>
    </row>
    <row r="3440" ht="12">
      <c r="A3440" s="329"/>
    </row>
    <row r="3441" ht="12">
      <c r="A3441" s="329"/>
    </row>
    <row r="3442" ht="12">
      <c r="A3442" s="329"/>
    </row>
    <row r="3443" ht="12">
      <c r="A3443" s="329"/>
    </row>
    <row r="3444" ht="12">
      <c r="A3444" s="329"/>
    </row>
    <row r="3445" ht="12">
      <c r="A3445" s="329"/>
    </row>
    <row r="3446" ht="12">
      <c r="A3446" s="329"/>
    </row>
    <row r="3447" ht="12">
      <c r="A3447" s="329"/>
    </row>
    <row r="3448" ht="12">
      <c r="A3448" s="329"/>
    </row>
    <row r="3449" ht="12">
      <c r="A3449" s="329"/>
    </row>
    <row r="3450" ht="12">
      <c r="A3450" s="329"/>
    </row>
    <row r="3451" ht="12">
      <c r="A3451" s="329"/>
    </row>
    <row r="3452" ht="12">
      <c r="A3452" s="329"/>
    </row>
    <row r="3453" ht="12">
      <c r="A3453" s="329"/>
    </row>
    <row r="3454" ht="12">
      <c r="A3454" s="329"/>
    </row>
    <row r="3455" ht="12">
      <c r="A3455" s="329"/>
    </row>
    <row r="3456" ht="12">
      <c r="A3456" s="329"/>
    </row>
    <row r="3457" ht="12">
      <c r="A3457" s="329"/>
    </row>
    <row r="3458" ht="12">
      <c r="A3458" s="329"/>
    </row>
    <row r="3459" ht="12">
      <c r="A3459" s="329"/>
    </row>
    <row r="3460" ht="12">
      <c r="A3460" s="329"/>
    </row>
    <row r="3461" ht="12">
      <c r="A3461" s="329"/>
    </row>
    <row r="3462" ht="12">
      <c r="A3462" s="329"/>
    </row>
    <row r="3463" ht="12">
      <c r="A3463" s="329"/>
    </row>
    <row r="3464" ht="12">
      <c r="A3464" s="329"/>
    </row>
    <row r="3465" ht="12">
      <c r="A3465" s="329"/>
    </row>
    <row r="3466" ht="12">
      <c r="A3466" s="329"/>
    </row>
    <row r="3467" ht="12">
      <c r="A3467" s="329"/>
    </row>
    <row r="3468" ht="12">
      <c r="A3468" s="329"/>
    </row>
    <row r="3469" ht="12">
      <c r="A3469" s="329"/>
    </row>
    <row r="3470" ht="12">
      <c r="A3470" s="329"/>
    </row>
    <row r="3471" ht="12">
      <c r="A3471" s="329"/>
    </row>
    <row r="3472" ht="12">
      <c r="A3472" s="329"/>
    </row>
    <row r="3473" ht="12">
      <c r="A3473" s="329"/>
    </row>
    <row r="3474" ht="12">
      <c r="A3474" s="329"/>
    </row>
    <row r="3475" ht="12">
      <c r="A3475" s="329"/>
    </row>
    <row r="3476" ht="12">
      <c r="A3476" s="329"/>
    </row>
    <row r="3477" ht="12">
      <c r="A3477" s="329"/>
    </row>
    <row r="3478" ht="12">
      <c r="A3478" s="329"/>
    </row>
    <row r="3479" ht="12">
      <c r="A3479" s="329"/>
    </row>
    <row r="3480" ht="12">
      <c r="A3480" s="329"/>
    </row>
    <row r="3481" ht="12">
      <c r="A3481" s="329"/>
    </row>
    <row r="3482" ht="12">
      <c r="A3482" s="329"/>
    </row>
    <row r="3483" ht="12">
      <c r="A3483" s="329"/>
    </row>
    <row r="3484" ht="12">
      <c r="A3484" s="329"/>
    </row>
    <row r="3485" ht="12">
      <c r="A3485" s="329"/>
    </row>
    <row r="3486" ht="12">
      <c r="A3486" s="329"/>
    </row>
    <row r="3487" ht="12">
      <c r="A3487" s="329"/>
    </row>
    <row r="3488" ht="12">
      <c r="A3488" s="329"/>
    </row>
    <row r="3489" ht="12">
      <c r="A3489" s="329"/>
    </row>
    <row r="3490" ht="12">
      <c r="A3490" s="329"/>
    </row>
    <row r="3491" ht="12">
      <c r="A3491" s="329"/>
    </row>
    <row r="3492" ht="12">
      <c r="A3492" s="329"/>
    </row>
    <row r="3493" ht="12">
      <c r="A3493" s="329"/>
    </row>
    <row r="3494" ht="12">
      <c r="A3494" s="329"/>
    </row>
    <row r="3495" ht="12">
      <c r="A3495" s="329"/>
    </row>
    <row r="3496" ht="12">
      <c r="A3496" s="329"/>
    </row>
    <row r="3497" ht="12">
      <c r="A3497" s="329"/>
    </row>
    <row r="3498" ht="12">
      <c r="A3498" s="329"/>
    </row>
    <row r="3499" ht="12">
      <c r="A3499" s="329"/>
    </row>
    <row r="3500" ht="12">
      <c r="A3500" s="329"/>
    </row>
    <row r="3501" ht="12">
      <c r="A3501" s="329"/>
    </row>
    <row r="3502" ht="12">
      <c r="A3502" s="329"/>
    </row>
    <row r="3503" ht="12">
      <c r="A3503" s="329"/>
    </row>
    <row r="3504" ht="12">
      <c r="A3504" s="329"/>
    </row>
    <row r="3505" ht="12">
      <c r="A3505" s="329"/>
    </row>
    <row r="3506" ht="12">
      <c r="A3506" s="329"/>
    </row>
    <row r="3507" ht="12">
      <c r="A3507" s="329"/>
    </row>
    <row r="3508" ht="12">
      <c r="A3508" s="329"/>
    </row>
    <row r="3509" ht="12">
      <c r="A3509" s="329"/>
    </row>
    <row r="3510" ht="12">
      <c r="A3510" s="329"/>
    </row>
    <row r="3511" ht="12">
      <c r="A3511" s="329"/>
    </row>
    <row r="3512" ht="12">
      <c r="A3512" s="329"/>
    </row>
    <row r="3513" ht="12">
      <c r="A3513" s="329"/>
    </row>
    <row r="3514" ht="12">
      <c r="A3514" s="329"/>
    </row>
    <row r="3515" ht="12">
      <c r="A3515" s="329"/>
    </row>
    <row r="3516" ht="12">
      <c r="A3516" s="329"/>
    </row>
    <row r="3517" ht="12">
      <c r="A3517" s="329"/>
    </row>
    <row r="3518" ht="12">
      <c r="A3518" s="329"/>
    </row>
    <row r="3519" ht="12">
      <c r="A3519" s="329"/>
    </row>
    <row r="3520" ht="12">
      <c r="A3520" s="329"/>
    </row>
    <row r="3521" ht="12">
      <c r="A3521" s="329"/>
    </row>
    <row r="3522" ht="12">
      <c r="A3522" s="329"/>
    </row>
    <row r="3523" ht="12">
      <c r="A3523" s="329"/>
    </row>
    <row r="3524" ht="12">
      <c r="A3524" s="329"/>
    </row>
    <row r="3525" ht="12">
      <c r="A3525" s="329"/>
    </row>
    <row r="3526" ht="12">
      <c r="A3526" s="329"/>
    </row>
    <row r="3527" ht="12">
      <c r="A3527" s="329"/>
    </row>
    <row r="3528" ht="12">
      <c r="A3528" s="329"/>
    </row>
    <row r="3529" ht="12">
      <c r="A3529" s="329"/>
    </row>
    <row r="3530" ht="12">
      <c r="A3530" s="329"/>
    </row>
    <row r="3531" ht="12">
      <c r="A3531" s="329"/>
    </row>
    <row r="3532" ht="12">
      <c r="A3532" s="329"/>
    </row>
    <row r="3533" ht="12">
      <c r="A3533" s="329"/>
    </row>
    <row r="3534" ht="12">
      <c r="A3534" s="329"/>
    </row>
    <row r="3535" ht="12">
      <c r="A3535" s="329"/>
    </row>
    <row r="3536" ht="12">
      <c r="A3536" s="329"/>
    </row>
    <row r="3537" ht="12">
      <c r="A3537" s="329"/>
    </row>
    <row r="3538" ht="12">
      <c r="A3538" s="329"/>
    </row>
    <row r="3539" ht="12">
      <c r="A3539" s="329"/>
    </row>
    <row r="3540" ht="12">
      <c r="A3540" s="329"/>
    </row>
    <row r="3541" ht="12">
      <c r="A3541" s="329"/>
    </row>
    <row r="3542" ht="12">
      <c r="A3542" s="329"/>
    </row>
    <row r="3543" ht="12">
      <c r="A3543" s="329"/>
    </row>
    <row r="3544" ht="12">
      <c r="A3544" s="329"/>
    </row>
    <row r="3545" ht="12">
      <c r="A3545" s="329"/>
    </row>
    <row r="3546" ht="12">
      <c r="A3546" s="329"/>
    </row>
    <row r="3547" ht="12">
      <c r="A3547" s="329"/>
    </row>
    <row r="3548" ht="12">
      <c r="A3548" s="329"/>
    </row>
    <row r="3549" ht="12">
      <c r="A3549" s="329"/>
    </row>
    <row r="3550" ht="12">
      <c r="A3550" s="329"/>
    </row>
    <row r="3551" ht="12">
      <c r="A3551" s="329"/>
    </row>
    <row r="3552" ht="12">
      <c r="A3552" s="329"/>
    </row>
    <row r="3553" ht="12">
      <c r="A3553" s="329"/>
    </row>
    <row r="3554" ht="12">
      <c r="A3554" s="329"/>
    </row>
    <row r="3555" ht="12">
      <c r="A3555" s="329"/>
    </row>
    <row r="3556" ht="12">
      <c r="A3556" s="329"/>
    </row>
    <row r="3557" ht="12">
      <c r="A3557" s="329"/>
    </row>
    <row r="3558" ht="12">
      <c r="A3558" s="329"/>
    </row>
    <row r="3559" ht="12">
      <c r="A3559" s="329"/>
    </row>
    <row r="3560" ht="12">
      <c r="A3560" s="329"/>
    </row>
    <row r="3561" ht="12">
      <c r="A3561" s="329"/>
    </row>
    <row r="3562" ht="12">
      <c r="A3562" s="329"/>
    </row>
    <row r="3563" ht="12">
      <c r="A3563" s="329"/>
    </row>
    <row r="3564" ht="12">
      <c r="A3564" s="329"/>
    </row>
    <row r="3565" ht="12">
      <c r="A3565" s="329"/>
    </row>
    <row r="3566" ht="12">
      <c r="A3566" s="329"/>
    </row>
    <row r="3567" ht="12">
      <c r="A3567" s="329"/>
    </row>
    <row r="3568" ht="12">
      <c r="A3568" s="329"/>
    </row>
    <row r="3569" ht="12">
      <c r="A3569" s="329"/>
    </row>
    <row r="3570" ht="12">
      <c r="A3570" s="329"/>
    </row>
    <row r="3571" ht="12">
      <c r="A3571" s="329"/>
    </row>
    <row r="3572" ht="12">
      <c r="A3572" s="329"/>
    </row>
    <row r="3573" ht="12">
      <c r="A3573" s="329"/>
    </row>
    <row r="3574" ht="12">
      <c r="A3574" s="329"/>
    </row>
    <row r="3575" ht="12">
      <c r="A3575" s="329"/>
    </row>
    <row r="3576" ht="12">
      <c r="A3576" s="329"/>
    </row>
    <row r="3577" ht="12">
      <c r="A3577" s="329"/>
    </row>
    <row r="3578" ht="12">
      <c r="A3578" s="329"/>
    </row>
    <row r="3579" ht="12">
      <c r="A3579" s="329"/>
    </row>
    <row r="3580" ht="12">
      <c r="A3580" s="329"/>
    </row>
    <row r="3581" ht="12">
      <c r="A3581" s="329"/>
    </row>
    <row r="3582" ht="12">
      <c r="A3582" s="329"/>
    </row>
    <row r="3583" ht="12">
      <c r="A3583" s="329"/>
    </row>
    <row r="3584" ht="12">
      <c r="A3584" s="329"/>
    </row>
    <row r="3585" ht="12">
      <c r="A3585" s="329"/>
    </row>
    <row r="3586" ht="12">
      <c r="A3586" s="329"/>
    </row>
    <row r="3587" ht="12">
      <c r="A3587" s="329"/>
    </row>
    <row r="3588" ht="12">
      <c r="A3588" s="329"/>
    </row>
    <row r="3589" ht="12">
      <c r="A3589" s="329"/>
    </row>
    <row r="3590" ht="12">
      <c r="A3590" s="329"/>
    </row>
    <row r="3591" ht="12">
      <c r="A3591" s="329"/>
    </row>
    <row r="3592" ht="12">
      <c r="A3592" s="329"/>
    </row>
    <row r="3593" ht="12">
      <c r="A3593" s="329"/>
    </row>
    <row r="3594" ht="12">
      <c r="A3594" s="329"/>
    </row>
    <row r="3595" ht="12">
      <c r="A3595" s="329"/>
    </row>
    <row r="3596" ht="12">
      <c r="A3596" s="329"/>
    </row>
    <row r="3597" ht="12">
      <c r="A3597" s="329"/>
    </row>
    <row r="3598" ht="12">
      <c r="A3598" s="329"/>
    </row>
    <row r="3599" ht="12">
      <c r="A3599" s="329"/>
    </row>
    <row r="3600" ht="12">
      <c r="A3600" s="329"/>
    </row>
    <row r="3601" ht="12">
      <c r="A3601" s="329"/>
    </row>
    <row r="3602" ht="12">
      <c r="A3602" s="329"/>
    </row>
    <row r="3603" ht="12">
      <c r="A3603" s="329"/>
    </row>
    <row r="3604" ht="12">
      <c r="A3604" s="329"/>
    </row>
    <row r="3605" ht="12">
      <c r="A3605" s="329"/>
    </row>
    <row r="3606" ht="12">
      <c r="A3606" s="329"/>
    </row>
    <row r="3607" ht="12">
      <c r="A3607" s="329"/>
    </row>
    <row r="3608" ht="12">
      <c r="A3608" s="329"/>
    </row>
    <row r="3609" ht="12">
      <c r="A3609" s="329"/>
    </row>
    <row r="3610" ht="12">
      <c r="A3610" s="329"/>
    </row>
    <row r="3611" ht="12">
      <c r="A3611" s="329"/>
    </row>
    <row r="3612" ht="12">
      <c r="A3612" s="329"/>
    </row>
    <row r="3613" ht="12">
      <c r="A3613" s="329"/>
    </row>
    <row r="3614" ht="12">
      <c r="A3614" s="329"/>
    </row>
    <row r="3615" ht="12">
      <c r="A3615" s="329"/>
    </row>
    <row r="3616" ht="12">
      <c r="A3616" s="329"/>
    </row>
    <row r="3617" ht="12">
      <c r="A3617" s="329"/>
    </row>
    <row r="3618" ht="12">
      <c r="A3618" s="329"/>
    </row>
    <row r="3619" ht="12">
      <c r="A3619" s="329"/>
    </row>
    <row r="3620" ht="12">
      <c r="A3620" s="329"/>
    </row>
    <row r="3621" ht="12">
      <c r="A3621" s="329"/>
    </row>
    <row r="3622" ht="12">
      <c r="A3622" s="329"/>
    </row>
    <row r="3623" ht="12">
      <c r="A3623" s="329"/>
    </row>
    <row r="3624" ht="12">
      <c r="A3624" s="329"/>
    </row>
    <row r="3625" ht="12">
      <c r="A3625" s="329"/>
    </row>
    <row r="3626" ht="12">
      <c r="A3626" s="329"/>
    </row>
    <row r="3627" ht="12">
      <c r="A3627" s="329"/>
    </row>
    <row r="3628" ht="12">
      <c r="A3628" s="329"/>
    </row>
    <row r="3629" ht="12">
      <c r="A3629" s="329"/>
    </row>
    <row r="3630" ht="12">
      <c r="A3630" s="329"/>
    </row>
    <row r="3631" ht="12">
      <c r="A3631" s="329"/>
    </row>
    <row r="3632" ht="12">
      <c r="A3632" s="329"/>
    </row>
    <row r="3633" ht="12">
      <c r="A3633" s="329"/>
    </row>
    <row r="3634" ht="12">
      <c r="A3634" s="329"/>
    </row>
    <row r="3635" ht="12">
      <c r="A3635" s="329"/>
    </row>
    <row r="3636" ht="12">
      <c r="A3636" s="329"/>
    </row>
    <row r="3637" ht="12">
      <c r="A3637" s="329"/>
    </row>
    <row r="3638" ht="12">
      <c r="A3638" s="329"/>
    </row>
    <row r="3639" ht="12">
      <c r="A3639" s="329"/>
    </row>
    <row r="3640" ht="12">
      <c r="A3640" s="329"/>
    </row>
    <row r="3641" ht="12">
      <c r="A3641" s="329"/>
    </row>
    <row r="3642" ht="12">
      <c r="A3642" s="329"/>
    </row>
    <row r="3643" ht="12">
      <c r="A3643" s="329"/>
    </row>
    <row r="3644" ht="12">
      <c r="A3644" s="329"/>
    </row>
    <row r="3645" ht="12">
      <c r="A3645" s="329"/>
    </row>
    <row r="3646" ht="12">
      <c r="A3646" s="329"/>
    </row>
    <row r="3647" ht="12">
      <c r="A3647" s="329"/>
    </row>
    <row r="3648" ht="12">
      <c r="A3648" s="329"/>
    </row>
    <row r="3649" ht="12">
      <c r="A3649" s="329"/>
    </row>
    <row r="3650" ht="12">
      <c r="A3650" s="329"/>
    </row>
    <row r="3651" ht="12">
      <c r="A3651" s="329"/>
    </row>
    <row r="3652" ht="12">
      <c r="A3652" s="329"/>
    </row>
    <row r="3653" ht="12">
      <c r="A3653" s="329"/>
    </row>
    <row r="3654" ht="12">
      <c r="A3654" s="329"/>
    </row>
    <row r="3655" ht="12">
      <c r="A3655" s="329"/>
    </row>
    <row r="3656" ht="12">
      <c r="A3656" s="329"/>
    </row>
    <row r="3657" ht="12">
      <c r="A3657" s="329"/>
    </row>
    <row r="3658" ht="12">
      <c r="A3658" s="329"/>
    </row>
    <row r="3659" ht="12">
      <c r="A3659" s="329"/>
    </row>
    <row r="3660" ht="12">
      <c r="A3660" s="329"/>
    </row>
    <row r="3661" ht="12">
      <c r="A3661" s="329"/>
    </row>
    <row r="3662" ht="12">
      <c r="A3662" s="329"/>
    </row>
    <row r="3663" ht="12">
      <c r="A3663" s="329"/>
    </row>
    <row r="3664" ht="12">
      <c r="A3664" s="329"/>
    </row>
    <row r="3665" ht="12">
      <c r="A3665" s="329"/>
    </row>
    <row r="3666" ht="12">
      <c r="A3666" s="329"/>
    </row>
    <row r="3667" ht="12">
      <c r="A3667" s="329"/>
    </row>
    <row r="3668" ht="12">
      <c r="A3668" s="329"/>
    </row>
    <row r="3669" ht="12">
      <c r="A3669" s="329"/>
    </row>
    <row r="3670" ht="12">
      <c r="A3670" s="329"/>
    </row>
    <row r="3671" ht="12">
      <c r="A3671" s="329"/>
    </row>
    <row r="3672" ht="12">
      <c r="A3672" s="329"/>
    </row>
    <row r="3673" ht="12">
      <c r="A3673" s="329"/>
    </row>
    <row r="3674" ht="12">
      <c r="A3674" s="329"/>
    </row>
    <row r="3675" ht="12">
      <c r="A3675" s="329"/>
    </row>
    <row r="3676" ht="12">
      <c r="A3676" s="329"/>
    </row>
    <row r="3677" ht="12">
      <c r="A3677" s="329"/>
    </row>
    <row r="3678" ht="12">
      <c r="A3678" s="329"/>
    </row>
    <row r="3679" ht="12">
      <c r="A3679" s="329"/>
    </row>
    <row r="3680" ht="12">
      <c r="A3680" s="329"/>
    </row>
    <row r="3681" ht="12">
      <c r="A3681" s="329"/>
    </row>
    <row r="3682" ht="12">
      <c r="A3682" s="329"/>
    </row>
    <row r="3683" ht="12">
      <c r="A3683" s="329"/>
    </row>
    <row r="3684" ht="12">
      <c r="A3684" s="329"/>
    </row>
    <row r="3685" ht="12">
      <c r="A3685" s="329"/>
    </row>
    <row r="3686" ht="12">
      <c r="A3686" s="329"/>
    </row>
    <row r="3687" ht="12">
      <c r="A3687" s="329"/>
    </row>
    <row r="3688" ht="12">
      <c r="A3688" s="329"/>
    </row>
    <row r="3689" ht="12">
      <c r="A3689" s="329"/>
    </row>
    <row r="3690" ht="12">
      <c r="A3690" s="329"/>
    </row>
    <row r="3691" ht="12">
      <c r="A3691" s="329"/>
    </row>
    <row r="3692" ht="12">
      <c r="A3692" s="329"/>
    </row>
    <row r="3693" ht="12">
      <c r="A3693" s="329"/>
    </row>
    <row r="3694" ht="12">
      <c r="A3694" s="329"/>
    </row>
    <row r="3695" ht="12">
      <c r="A3695" s="329"/>
    </row>
    <row r="3696" ht="12">
      <c r="A3696" s="329"/>
    </row>
    <row r="3697" ht="12">
      <c r="A3697" s="329"/>
    </row>
    <row r="3698" ht="12">
      <c r="A3698" s="329"/>
    </row>
    <row r="3699" ht="12">
      <c r="A3699" s="329"/>
    </row>
    <row r="3700" ht="12">
      <c r="A3700" s="329"/>
    </row>
    <row r="3701" ht="12">
      <c r="A3701" s="329"/>
    </row>
    <row r="3702" ht="12">
      <c r="A3702" s="329"/>
    </row>
    <row r="3703" ht="12">
      <c r="A3703" s="329"/>
    </row>
    <row r="3704" ht="12">
      <c r="A3704" s="329"/>
    </row>
    <row r="3705" ht="12">
      <c r="A3705" s="329"/>
    </row>
    <row r="3706" ht="12">
      <c r="A3706" s="329"/>
    </row>
    <row r="3707" ht="12">
      <c r="A3707" s="329"/>
    </row>
    <row r="3708" ht="12">
      <c r="A3708" s="329"/>
    </row>
    <row r="3709" ht="12">
      <c r="A3709" s="329"/>
    </row>
    <row r="3710" ht="12">
      <c r="A3710" s="329"/>
    </row>
    <row r="3711" ht="12">
      <c r="A3711" s="329"/>
    </row>
    <row r="3712" ht="12">
      <c r="A3712" s="329"/>
    </row>
    <row r="3713" ht="12">
      <c r="A3713" s="329"/>
    </row>
    <row r="3714" ht="12">
      <c r="A3714" s="329"/>
    </row>
    <row r="3715" ht="12">
      <c r="A3715" s="329"/>
    </row>
    <row r="3716" ht="12">
      <c r="A3716" s="329"/>
    </row>
    <row r="3717" ht="12">
      <c r="A3717" s="329"/>
    </row>
    <row r="3718" ht="12">
      <c r="A3718" s="329"/>
    </row>
    <row r="3719" ht="12">
      <c r="A3719" s="329"/>
    </row>
    <row r="3720" ht="12">
      <c r="A3720" s="329"/>
    </row>
    <row r="3721" ht="12">
      <c r="A3721" s="329"/>
    </row>
    <row r="3722" ht="12">
      <c r="A3722" s="329"/>
    </row>
    <row r="3723" ht="12">
      <c r="A3723" s="329"/>
    </row>
    <row r="3724" ht="12">
      <c r="A3724" s="329"/>
    </row>
    <row r="3725" ht="12">
      <c r="A3725" s="329"/>
    </row>
    <row r="3726" ht="12">
      <c r="A3726" s="329"/>
    </row>
    <row r="3727" ht="12">
      <c r="A3727" s="329"/>
    </row>
    <row r="3728" ht="12">
      <c r="A3728" s="329"/>
    </row>
    <row r="3729" ht="12">
      <c r="A3729" s="329"/>
    </row>
    <row r="3730" ht="12">
      <c r="A3730" s="329"/>
    </row>
    <row r="3731" ht="12">
      <c r="A3731" s="329"/>
    </row>
    <row r="3732" ht="12">
      <c r="A3732" s="329"/>
    </row>
    <row r="3733" ht="12">
      <c r="A3733" s="329"/>
    </row>
    <row r="3734" ht="12">
      <c r="A3734" s="329"/>
    </row>
    <row r="3735" ht="12">
      <c r="A3735" s="329"/>
    </row>
    <row r="3736" ht="12">
      <c r="A3736" s="329"/>
    </row>
    <row r="3737" ht="12">
      <c r="A3737" s="329"/>
    </row>
    <row r="3738" ht="12">
      <c r="A3738" s="329"/>
    </row>
    <row r="3739" ht="12">
      <c r="A3739" s="329"/>
    </row>
    <row r="3740" ht="12">
      <c r="A3740" s="329"/>
    </row>
    <row r="3741" ht="12">
      <c r="A3741" s="329"/>
    </row>
    <row r="3742" ht="12">
      <c r="A3742" s="329"/>
    </row>
    <row r="3743" ht="12">
      <c r="A3743" s="329"/>
    </row>
    <row r="3744" ht="12">
      <c r="A3744" s="329"/>
    </row>
    <row r="3745" ht="12">
      <c r="A3745" s="329"/>
    </row>
    <row r="3746" ht="12">
      <c r="A3746" s="329"/>
    </row>
    <row r="3747" ht="12">
      <c r="A3747" s="329"/>
    </row>
    <row r="3748" ht="12">
      <c r="A3748" s="329"/>
    </row>
    <row r="3749" ht="12">
      <c r="A3749" s="329"/>
    </row>
    <row r="3750" ht="12">
      <c r="A3750" s="329"/>
    </row>
    <row r="3751" ht="12">
      <c r="A3751" s="329"/>
    </row>
    <row r="3752" ht="12">
      <c r="A3752" s="329"/>
    </row>
    <row r="3753" ht="12">
      <c r="A3753" s="329"/>
    </row>
    <row r="3754" ht="12">
      <c r="A3754" s="329"/>
    </row>
    <row r="3755" ht="12">
      <c r="A3755" s="329"/>
    </row>
    <row r="3756" ht="12">
      <c r="A3756" s="329"/>
    </row>
    <row r="3757" ht="12">
      <c r="A3757" s="329"/>
    </row>
    <row r="3758" ht="12">
      <c r="A3758" s="329"/>
    </row>
    <row r="3759" ht="12">
      <c r="A3759" s="329"/>
    </row>
    <row r="3760" ht="12">
      <c r="A3760" s="329"/>
    </row>
    <row r="3761" ht="12">
      <c r="A3761" s="329"/>
    </row>
    <row r="3762" ht="12">
      <c r="A3762" s="329"/>
    </row>
    <row r="3763" ht="12">
      <c r="A3763" s="329"/>
    </row>
    <row r="3764" ht="12">
      <c r="A3764" s="329"/>
    </row>
    <row r="3765" ht="12">
      <c r="A3765" s="329"/>
    </row>
    <row r="3766" ht="12">
      <c r="A3766" s="329"/>
    </row>
    <row r="3767" ht="12">
      <c r="A3767" s="329"/>
    </row>
    <row r="3768" ht="12">
      <c r="A3768" s="329"/>
    </row>
    <row r="3769" ht="12">
      <c r="A3769" s="329"/>
    </row>
    <row r="3770" ht="12">
      <c r="A3770" s="329"/>
    </row>
    <row r="3771" ht="12">
      <c r="A3771" s="329"/>
    </row>
    <row r="3772" ht="12">
      <c r="A3772" s="329"/>
    </row>
    <row r="3773" ht="12">
      <c r="A3773" s="329"/>
    </row>
    <row r="3774" ht="12">
      <c r="A3774" s="329"/>
    </row>
    <row r="3775" ht="12">
      <c r="A3775" s="329"/>
    </row>
    <row r="3776" ht="12">
      <c r="A3776" s="329"/>
    </row>
    <row r="3777" ht="12">
      <c r="A3777" s="329"/>
    </row>
    <row r="3778" ht="12">
      <c r="A3778" s="329"/>
    </row>
    <row r="3779" ht="12">
      <c r="A3779" s="329"/>
    </row>
    <row r="3780" ht="12">
      <c r="A3780" s="329"/>
    </row>
    <row r="3781" ht="12">
      <c r="A3781" s="329"/>
    </row>
    <row r="3782" ht="12">
      <c r="A3782" s="329"/>
    </row>
    <row r="3783" ht="12">
      <c r="A3783" s="329"/>
    </row>
    <row r="3784" ht="12">
      <c r="A3784" s="329"/>
    </row>
    <row r="3785" ht="12">
      <c r="A3785" s="329"/>
    </row>
    <row r="3786" ht="12">
      <c r="A3786" s="329"/>
    </row>
    <row r="3787" ht="12">
      <c r="A3787" s="329"/>
    </row>
    <row r="3788" ht="12">
      <c r="A3788" s="329"/>
    </row>
    <row r="3789" ht="12">
      <c r="A3789" s="329"/>
    </row>
    <row r="3790" ht="12">
      <c r="A3790" s="329"/>
    </row>
    <row r="3791" ht="12">
      <c r="A3791" s="329"/>
    </row>
    <row r="3792" ht="12">
      <c r="A3792" s="329"/>
    </row>
    <row r="3793" ht="12">
      <c r="A3793" s="329"/>
    </row>
    <row r="3794" ht="12">
      <c r="A3794" s="329"/>
    </row>
    <row r="3795" ht="12">
      <c r="A3795" s="329"/>
    </row>
    <row r="3796" ht="12">
      <c r="A3796" s="329"/>
    </row>
    <row r="3797" ht="12">
      <c r="A3797" s="329"/>
    </row>
    <row r="3798" ht="12">
      <c r="A3798" s="329"/>
    </row>
    <row r="3799" ht="12">
      <c r="A3799" s="329"/>
    </row>
    <row r="3800" ht="12">
      <c r="A3800" s="329"/>
    </row>
    <row r="3801" ht="12">
      <c r="A3801" s="329"/>
    </row>
    <row r="3802" ht="12">
      <c r="A3802" s="329"/>
    </row>
    <row r="3803" ht="12">
      <c r="A3803" s="329"/>
    </row>
    <row r="3804" ht="12">
      <c r="A3804" s="329"/>
    </row>
    <row r="3805" ht="12">
      <c r="A3805" s="329"/>
    </row>
    <row r="3806" ht="12">
      <c r="A3806" s="329"/>
    </row>
    <row r="3807" ht="12">
      <c r="A3807" s="329"/>
    </row>
    <row r="3808" ht="12">
      <c r="A3808" s="329"/>
    </row>
    <row r="3809" ht="12">
      <c r="A3809" s="329"/>
    </row>
    <row r="3810" ht="12">
      <c r="A3810" s="329"/>
    </row>
    <row r="3811" ht="12">
      <c r="A3811" s="329"/>
    </row>
    <row r="3812" ht="12">
      <c r="A3812" s="329"/>
    </row>
    <row r="3813" ht="12">
      <c r="A3813" s="329"/>
    </row>
    <row r="3814" ht="12">
      <c r="A3814" s="329"/>
    </row>
    <row r="3815" ht="12">
      <c r="A3815" s="329"/>
    </row>
    <row r="3816" ht="12">
      <c r="A3816" s="329"/>
    </row>
    <row r="3817" ht="12">
      <c r="A3817" s="329"/>
    </row>
    <row r="3818" ht="12">
      <c r="A3818" s="329"/>
    </row>
    <row r="3819" ht="12">
      <c r="A3819" s="329"/>
    </row>
    <row r="3820" ht="12">
      <c r="A3820" s="329"/>
    </row>
    <row r="3821" ht="12">
      <c r="A3821" s="329"/>
    </row>
    <row r="3822" ht="12">
      <c r="A3822" s="329"/>
    </row>
    <row r="3823" ht="12">
      <c r="A3823" s="329"/>
    </row>
    <row r="3824" ht="12">
      <c r="A3824" s="329"/>
    </row>
    <row r="3825" ht="12">
      <c r="A3825" s="329"/>
    </row>
    <row r="3826" ht="12">
      <c r="A3826" s="329"/>
    </row>
    <row r="3827" ht="12">
      <c r="A3827" s="329"/>
    </row>
    <row r="3828" ht="12">
      <c r="A3828" s="329"/>
    </row>
    <row r="3829" ht="12">
      <c r="A3829" s="329"/>
    </row>
    <row r="3830" ht="12">
      <c r="A3830" s="329"/>
    </row>
    <row r="3831" ht="12">
      <c r="A3831" s="329"/>
    </row>
    <row r="3832" ht="12">
      <c r="A3832" s="329"/>
    </row>
    <row r="3833" ht="12">
      <c r="A3833" s="329"/>
    </row>
    <row r="3834" ht="12">
      <c r="A3834" s="329"/>
    </row>
    <row r="3835" ht="12">
      <c r="A3835" s="329"/>
    </row>
    <row r="3836" ht="12">
      <c r="A3836" s="329"/>
    </row>
    <row r="3837" ht="12">
      <c r="A3837" s="329"/>
    </row>
    <row r="3838" ht="12">
      <c r="A3838" s="329"/>
    </row>
    <row r="3839" ht="12">
      <c r="A3839" s="329"/>
    </row>
    <row r="3840" ht="12">
      <c r="A3840" s="329"/>
    </row>
    <row r="3841" ht="12">
      <c r="A3841" s="329"/>
    </row>
    <row r="3842" ht="12">
      <c r="A3842" s="329"/>
    </row>
    <row r="3843" ht="12">
      <c r="A3843" s="329"/>
    </row>
    <row r="3844" ht="12">
      <c r="A3844" s="329"/>
    </row>
    <row r="3845" ht="12">
      <c r="A3845" s="329"/>
    </row>
    <row r="3846" ht="12">
      <c r="A3846" s="329"/>
    </row>
    <row r="3847" ht="12">
      <c r="A3847" s="329"/>
    </row>
    <row r="3848" ht="12">
      <c r="A3848" s="329"/>
    </row>
    <row r="3849" ht="12">
      <c r="A3849" s="329"/>
    </row>
    <row r="3850" ht="12">
      <c r="A3850" s="329"/>
    </row>
    <row r="3851" ht="12">
      <c r="A3851" s="329"/>
    </row>
    <row r="3852" ht="12">
      <c r="A3852" s="329"/>
    </row>
    <row r="3853" ht="12">
      <c r="A3853" s="329"/>
    </row>
    <row r="3854" ht="12">
      <c r="A3854" s="329"/>
    </row>
    <row r="3855" ht="12">
      <c r="A3855" s="329"/>
    </row>
    <row r="3856" ht="12">
      <c r="A3856" s="329"/>
    </row>
    <row r="3857" ht="12">
      <c r="A3857" s="329"/>
    </row>
    <row r="3858" ht="12">
      <c r="A3858" s="329"/>
    </row>
    <row r="3859" ht="12">
      <c r="A3859" s="329"/>
    </row>
    <row r="3860" ht="12">
      <c r="A3860" s="329"/>
    </row>
    <row r="3861" ht="12">
      <c r="A3861" s="329"/>
    </row>
    <row r="3862" ht="12">
      <c r="A3862" s="329"/>
    </row>
    <row r="3863" ht="12">
      <c r="A3863" s="329"/>
    </row>
    <row r="3864" ht="12">
      <c r="A3864" s="329"/>
    </row>
    <row r="3865" ht="12">
      <c r="A3865" s="329"/>
    </row>
    <row r="3866" ht="12">
      <c r="A3866" s="329"/>
    </row>
    <row r="3867" ht="12">
      <c r="A3867" s="329"/>
    </row>
    <row r="3868" ht="12">
      <c r="A3868" s="329"/>
    </row>
    <row r="3869" ht="12">
      <c r="A3869" s="329"/>
    </row>
    <row r="3870" ht="12">
      <c r="A3870" s="329"/>
    </row>
    <row r="3871" ht="12">
      <c r="A3871" s="329"/>
    </row>
    <row r="3872" ht="12">
      <c r="A3872" s="329"/>
    </row>
    <row r="3873" ht="12">
      <c r="A3873" s="329"/>
    </row>
    <row r="3874" ht="12">
      <c r="A3874" s="329"/>
    </row>
    <row r="3875" ht="12">
      <c r="A3875" s="329"/>
    </row>
    <row r="3876" ht="12">
      <c r="A3876" s="329"/>
    </row>
    <row r="3877" ht="12">
      <c r="A3877" s="329"/>
    </row>
    <row r="3878" ht="12">
      <c r="A3878" s="329"/>
    </row>
    <row r="3879" ht="12">
      <c r="A3879" s="329"/>
    </row>
    <row r="3880" ht="12">
      <c r="A3880" s="329"/>
    </row>
    <row r="3881" ht="12">
      <c r="A3881" s="329"/>
    </row>
    <row r="3882" ht="12">
      <c r="A3882" s="329"/>
    </row>
    <row r="3883" ht="12">
      <c r="A3883" s="329"/>
    </row>
    <row r="3884" ht="12">
      <c r="A3884" s="329"/>
    </row>
    <row r="3885" ht="12">
      <c r="A3885" s="329"/>
    </row>
    <row r="3886" ht="12">
      <c r="A3886" s="329"/>
    </row>
    <row r="3887" ht="12">
      <c r="A3887" s="329"/>
    </row>
    <row r="3888" ht="12">
      <c r="A3888" s="329"/>
    </row>
    <row r="3889" ht="12">
      <c r="A3889" s="329"/>
    </row>
    <row r="3890" ht="12">
      <c r="A3890" s="329"/>
    </row>
    <row r="3891" ht="12">
      <c r="A3891" s="329"/>
    </row>
    <row r="3892" ht="12">
      <c r="A3892" s="329"/>
    </row>
    <row r="3893" ht="12">
      <c r="A3893" s="329"/>
    </row>
    <row r="3894" ht="12">
      <c r="A3894" s="329"/>
    </row>
    <row r="3895" ht="12">
      <c r="A3895" s="329"/>
    </row>
    <row r="3896" ht="12">
      <c r="A3896" s="329"/>
    </row>
    <row r="3897" ht="12">
      <c r="A3897" s="329"/>
    </row>
    <row r="3898" ht="12">
      <c r="A3898" s="329"/>
    </row>
    <row r="3899" ht="12">
      <c r="A3899" s="329"/>
    </row>
    <row r="3900" ht="12">
      <c r="A3900" s="329"/>
    </row>
    <row r="3901" ht="12">
      <c r="A3901" s="329"/>
    </row>
    <row r="3902" ht="12">
      <c r="A3902" s="329"/>
    </row>
    <row r="3903" ht="12">
      <c r="A3903" s="329"/>
    </row>
    <row r="3904" ht="12">
      <c r="A3904" s="329"/>
    </row>
    <row r="3905" ht="12">
      <c r="A3905" s="329"/>
    </row>
    <row r="3906" ht="12">
      <c r="A3906" s="329"/>
    </row>
    <row r="3907" ht="12">
      <c r="A3907" s="329"/>
    </row>
    <row r="3908" ht="12">
      <c r="A3908" s="329"/>
    </row>
    <row r="3909" ht="12">
      <c r="A3909" s="329"/>
    </row>
    <row r="3910" ht="12">
      <c r="A3910" s="329"/>
    </row>
    <row r="3911" ht="12">
      <c r="A3911" s="329"/>
    </row>
    <row r="3912" ht="12">
      <c r="A3912" s="329"/>
    </row>
    <row r="3913" ht="12">
      <c r="A3913" s="329"/>
    </row>
    <row r="3914" ht="12">
      <c r="A3914" s="329"/>
    </row>
    <row r="3915" ht="12">
      <c r="A3915" s="329"/>
    </row>
    <row r="3916" ht="12">
      <c r="A3916" s="329"/>
    </row>
    <row r="3917" ht="12">
      <c r="A3917" s="329"/>
    </row>
    <row r="3918" ht="12">
      <c r="A3918" s="329"/>
    </row>
    <row r="3919" ht="12">
      <c r="A3919" s="329"/>
    </row>
    <row r="3920" ht="12">
      <c r="A3920" s="329"/>
    </row>
    <row r="3921" ht="12">
      <c r="A3921" s="329"/>
    </row>
    <row r="3922" ht="12">
      <c r="A3922" s="329"/>
    </row>
    <row r="3923" ht="12">
      <c r="A3923" s="329"/>
    </row>
    <row r="3924" ht="12">
      <c r="A3924" s="329"/>
    </row>
    <row r="3925" ht="12">
      <c r="A3925" s="329"/>
    </row>
    <row r="3926" ht="12">
      <c r="A3926" s="329"/>
    </row>
    <row r="3927" ht="12">
      <c r="A3927" s="329"/>
    </row>
    <row r="3928" ht="12">
      <c r="A3928" s="329"/>
    </row>
    <row r="3929" ht="12">
      <c r="A3929" s="329"/>
    </row>
    <row r="3930" ht="12">
      <c r="A3930" s="329"/>
    </row>
    <row r="3931" ht="12">
      <c r="A3931" s="329"/>
    </row>
    <row r="3932" ht="12">
      <c r="A3932" s="329"/>
    </row>
    <row r="3933" ht="12">
      <c r="A3933" s="329"/>
    </row>
    <row r="3934" ht="12">
      <c r="A3934" s="329"/>
    </row>
    <row r="3935" ht="12">
      <c r="A3935" s="329"/>
    </row>
    <row r="3936" ht="12">
      <c r="A3936" s="329"/>
    </row>
    <row r="3937" ht="12">
      <c r="A3937" s="329"/>
    </row>
    <row r="3938" ht="12">
      <c r="A3938" s="329"/>
    </row>
    <row r="3939" ht="12">
      <c r="A3939" s="329"/>
    </row>
    <row r="3940" ht="12">
      <c r="A3940" s="329"/>
    </row>
    <row r="3941" ht="12">
      <c r="A3941" s="329"/>
    </row>
    <row r="3942" ht="12">
      <c r="A3942" s="329"/>
    </row>
    <row r="3943" ht="12">
      <c r="A3943" s="329"/>
    </row>
    <row r="3944" ht="12">
      <c r="A3944" s="329"/>
    </row>
    <row r="3945" ht="12">
      <c r="A3945" s="329"/>
    </row>
    <row r="3946" ht="12">
      <c r="A3946" s="329"/>
    </row>
    <row r="3947" ht="12">
      <c r="A3947" s="329"/>
    </row>
    <row r="3948" ht="12">
      <c r="A3948" s="329"/>
    </row>
    <row r="3949" ht="12">
      <c r="A3949" s="329"/>
    </row>
    <row r="3950" ht="12">
      <c r="A3950" s="329"/>
    </row>
    <row r="3951" ht="12">
      <c r="A3951" s="329"/>
    </row>
    <row r="3952" ht="12">
      <c r="A3952" s="329"/>
    </row>
    <row r="3953" ht="12">
      <c r="A3953" s="329"/>
    </row>
    <row r="3954" ht="12">
      <c r="A3954" s="329"/>
    </row>
    <row r="3955" ht="12">
      <c r="A3955" s="329"/>
    </row>
    <row r="3956" ht="12">
      <c r="A3956" s="329"/>
    </row>
    <row r="3957" ht="12">
      <c r="A3957" s="329"/>
    </row>
    <row r="3958" ht="12">
      <c r="A3958" s="329"/>
    </row>
    <row r="3959" ht="12">
      <c r="A3959" s="329"/>
    </row>
    <row r="3960" ht="12">
      <c r="A3960" s="329"/>
    </row>
    <row r="3961" ht="12">
      <c r="A3961" s="329"/>
    </row>
    <row r="3962" ht="12">
      <c r="A3962" s="329"/>
    </row>
    <row r="3963" ht="12">
      <c r="A3963" s="329"/>
    </row>
    <row r="3964" ht="12">
      <c r="A3964" s="329"/>
    </row>
    <row r="3965" ht="12">
      <c r="A3965" s="329"/>
    </row>
    <row r="3966" ht="12">
      <c r="A3966" s="329"/>
    </row>
    <row r="3967" ht="12">
      <c r="A3967" s="329"/>
    </row>
    <row r="3968" ht="12">
      <c r="A3968" s="329"/>
    </row>
    <row r="3969" ht="12">
      <c r="A3969" s="329"/>
    </row>
    <row r="3970" ht="12">
      <c r="A3970" s="329"/>
    </row>
    <row r="3971" ht="12">
      <c r="A3971" s="329"/>
    </row>
    <row r="3972" ht="12">
      <c r="A3972" s="329"/>
    </row>
    <row r="3973" ht="12">
      <c r="A3973" s="329"/>
    </row>
    <row r="3974" ht="12">
      <c r="A3974" s="329"/>
    </row>
    <row r="3975" ht="12">
      <c r="A3975" s="329"/>
    </row>
    <row r="3976" ht="12">
      <c r="A3976" s="329"/>
    </row>
    <row r="3977" ht="12">
      <c r="A3977" s="329"/>
    </row>
    <row r="3978" ht="12">
      <c r="A3978" s="329"/>
    </row>
    <row r="3979" ht="12">
      <c r="A3979" s="329"/>
    </row>
    <row r="3980" ht="12">
      <c r="A3980" s="329"/>
    </row>
    <row r="3981" ht="12">
      <c r="A3981" s="329"/>
    </row>
    <row r="3982" ht="12">
      <c r="A3982" s="329"/>
    </row>
    <row r="3983" ht="12">
      <c r="A3983" s="329"/>
    </row>
    <row r="3984" ht="12">
      <c r="A3984" s="329"/>
    </row>
    <row r="3985" ht="12">
      <c r="A3985" s="329"/>
    </row>
    <row r="3986" ht="12">
      <c r="A3986" s="329"/>
    </row>
    <row r="3987" ht="12">
      <c r="A3987" s="329"/>
    </row>
    <row r="3988" ht="12">
      <c r="A3988" s="329"/>
    </row>
    <row r="3989" ht="12">
      <c r="A3989" s="329"/>
    </row>
    <row r="3990" ht="12">
      <c r="A3990" s="329"/>
    </row>
    <row r="3991" ht="12">
      <c r="A3991" s="329"/>
    </row>
    <row r="3992" ht="12">
      <c r="A3992" s="329"/>
    </row>
    <row r="3993" ht="12">
      <c r="A3993" s="329"/>
    </row>
    <row r="3994" ht="12">
      <c r="A3994" s="329"/>
    </row>
    <row r="3995" ht="12">
      <c r="A3995" s="329"/>
    </row>
    <row r="3996" ht="12">
      <c r="A3996" s="329"/>
    </row>
    <row r="3997" ht="12">
      <c r="A3997" s="329"/>
    </row>
    <row r="3998" ht="12">
      <c r="A3998" s="329"/>
    </row>
    <row r="3999" ht="12">
      <c r="A3999" s="329"/>
    </row>
    <row r="4000" ht="12">
      <c r="A4000" s="329"/>
    </row>
    <row r="4001" ht="12">
      <c r="A4001" s="329"/>
    </row>
    <row r="4002" ht="12">
      <c r="A4002" s="329"/>
    </row>
    <row r="4003" ht="12">
      <c r="A4003" s="329"/>
    </row>
    <row r="4004" ht="12">
      <c r="A4004" s="329"/>
    </row>
    <row r="4005" ht="12">
      <c r="A4005" s="329"/>
    </row>
    <row r="4006" ht="12">
      <c r="A4006" s="329"/>
    </row>
    <row r="4007" ht="12">
      <c r="A4007" s="329"/>
    </row>
    <row r="4008" ht="12">
      <c r="A4008" s="329"/>
    </row>
    <row r="4009" ht="12">
      <c r="A4009" s="329"/>
    </row>
    <row r="4010" ht="12">
      <c r="A4010" s="329"/>
    </row>
    <row r="4011" ht="12">
      <c r="A4011" s="329"/>
    </row>
    <row r="4012" ht="12">
      <c r="A4012" s="329"/>
    </row>
    <row r="4013" ht="12">
      <c r="A4013" s="329"/>
    </row>
    <row r="4014" ht="12">
      <c r="A4014" s="329"/>
    </row>
    <row r="4015" ht="12">
      <c r="A4015" s="329"/>
    </row>
    <row r="4016" ht="12">
      <c r="A4016" s="329"/>
    </row>
    <row r="4017" ht="12">
      <c r="A4017" s="329"/>
    </row>
    <row r="4018" ht="12">
      <c r="A4018" s="329"/>
    </row>
    <row r="4019" ht="12">
      <c r="A4019" s="329"/>
    </row>
    <row r="4020" ht="12">
      <c r="A4020" s="329"/>
    </row>
    <row r="4021" ht="12">
      <c r="A4021" s="329"/>
    </row>
    <row r="4022" ht="12">
      <c r="A4022" s="329"/>
    </row>
    <row r="4023" ht="12">
      <c r="A4023" s="329"/>
    </row>
    <row r="4024" ht="12">
      <c r="A4024" s="329"/>
    </row>
    <row r="4025" ht="12">
      <c r="A4025" s="329"/>
    </row>
    <row r="4026" ht="12">
      <c r="A4026" s="329"/>
    </row>
    <row r="4027" ht="12">
      <c r="A4027" s="329"/>
    </row>
    <row r="4028" ht="12">
      <c r="A4028" s="329"/>
    </row>
    <row r="4029" ht="12">
      <c r="A4029" s="329"/>
    </row>
    <row r="4030" ht="12">
      <c r="A4030" s="329"/>
    </row>
    <row r="4031" ht="12">
      <c r="A4031" s="329"/>
    </row>
    <row r="4032" ht="12">
      <c r="A4032" s="329"/>
    </row>
    <row r="4033" ht="12">
      <c r="A4033" s="329"/>
    </row>
    <row r="4034" ht="12">
      <c r="A4034" s="329"/>
    </row>
    <row r="4035" ht="12">
      <c r="A4035" s="329"/>
    </row>
    <row r="4036" ht="12">
      <c r="A4036" s="329"/>
    </row>
    <row r="4037" ht="12">
      <c r="A4037" s="329"/>
    </row>
    <row r="4038" ht="12">
      <c r="A4038" s="329"/>
    </row>
    <row r="4039" ht="12">
      <c r="A4039" s="329"/>
    </row>
    <row r="4040" ht="12">
      <c r="A4040" s="329"/>
    </row>
    <row r="4041" ht="12">
      <c r="A4041" s="329"/>
    </row>
    <row r="4042" ht="12">
      <c r="A4042" s="329"/>
    </row>
    <row r="4043" ht="12">
      <c r="A4043" s="329"/>
    </row>
    <row r="4044" ht="12">
      <c r="A4044" s="329"/>
    </row>
    <row r="4045" ht="12">
      <c r="A4045" s="329"/>
    </row>
    <row r="4046" ht="12">
      <c r="A4046" s="329"/>
    </row>
    <row r="4047" ht="12">
      <c r="A4047" s="329"/>
    </row>
    <row r="4048" ht="12">
      <c r="A4048" s="329"/>
    </row>
    <row r="4049" ht="12">
      <c r="A4049" s="329"/>
    </row>
    <row r="4050" ht="12">
      <c r="A4050" s="329"/>
    </row>
    <row r="4051" ht="12">
      <c r="A4051" s="329"/>
    </row>
    <row r="4052" ht="12">
      <c r="A4052" s="329"/>
    </row>
    <row r="4053" ht="12">
      <c r="A4053" s="329"/>
    </row>
    <row r="4054" ht="12">
      <c r="A4054" s="329"/>
    </row>
    <row r="4055" ht="12">
      <c r="A4055" s="329"/>
    </row>
    <row r="4056" ht="12">
      <c r="A4056" s="329"/>
    </row>
    <row r="4057" ht="12">
      <c r="A4057" s="329"/>
    </row>
    <row r="4058" ht="12">
      <c r="A4058" s="329"/>
    </row>
    <row r="4059" ht="12">
      <c r="A4059" s="329"/>
    </row>
    <row r="4060" ht="12">
      <c r="A4060" s="329"/>
    </row>
    <row r="4061" ht="12">
      <c r="A4061" s="329"/>
    </row>
    <row r="4062" ht="12">
      <c r="A4062" s="329"/>
    </row>
    <row r="4063" ht="12">
      <c r="A4063" s="329"/>
    </row>
    <row r="4064" ht="12">
      <c r="A4064" s="329"/>
    </row>
    <row r="4065" ht="12">
      <c r="A4065" s="329"/>
    </row>
    <row r="4066" ht="12">
      <c r="A4066" s="329"/>
    </row>
    <row r="4067" ht="12">
      <c r="A4067" s="329"/>
    </row>
    <row r="4068" ht="12">
      <c r="A4068" s="329"/>
    </row>
    <row r="4069" ht="12">
      <c r="A4069" s="329"/>
    </row>
    <row r="4070" ht="12">
      <c r="A4070" s="329"/>
    </row>
    <row r="4071" ht="12">
      <c r="A4071" s="329"/>
    </row>
    <row r="4072" ht="12">
      <c r="A4072" s="329"/>
    </row>
    <row r="4073" ht="12">
      <c r="A4073" s="329"/>
    </row>
    <row r="4074" ht="12">
      <c r="A4074" s="329"/>
    </row>
    <row r="4075" ht="12">
      <c r="A4075" s="329"/>
    </row>
    <row r="4076" ht="12">
      <c r="A4076" s="329"/>
    </row>
    <row r="4077" ht="12">
      <c r="A4077" s="329"/>
    </row>
    <row r="4078" ht="12">
      <c r="A4078" s="329"/>
    </row>
    <row r="4079" ht="12">
      <c r="A4079" s="329"/>
    </row>
    <row r="4080" ht="12">
      <c r="A4080" s="329"/>
    </row>
    <row r="4081" ht="12">
      <c r="A4081" s="329"/>
    </row>
    <row r="4082" ht="12">
      <c r="A4082" s="329"/>
    </row>
    <row r="4083" ht="12">
      <c r="A4083" s="329"/>
    </row>
    <row r="4084" ht="12">
      <c r="A4084" s="329"/>
    </row>
    <row r="4085" ht="12">
      <c r="A4085" s="329"/>
    </row>
    <row r="4086" ht="12">
      <c r="A4086" s="329"/>
    </row>
    <row r="4087" ht="12">
      <c r="A4087" s="329"/>
    </row>
    <row r="4088" ht="12">
      <c r="A4088" s="329"/>
    </row>
    <row r="4089" ht="12">
      <c r="A4089" s="329"/>
    </row>
    <row r="4090" ht="12">
      <c r="A4090" s="329"/>
    </row>
    <row r="4091" ht="12">
      <c r="A4091" s="329"/>
    </row>
    <row r="4092" ht="12">
      <c r="A4092" s="329"/>
    </row>
    <row r="4093" ht="12">
      <c r="A4093" s="329"/>
    </row>
    <row r="4094" ht="12">
      <c r="A4094" s="329"/>
    </row>
    <row r="4095" ht="12">
      <c r="A4095" s="329"/>
    </row>
    <row r="4096" ht="12">
      <c r="A4096" s="329"/>
    </row>
    <row r="4097" ht="12">
      <c r="A4097" s="329"/>
    </row>
    <row r="4098" ht="12">
      <c r="A4098" s="329"/>
    </row>
    <row r="4099" ht="12">
      <c r="A4099" s="329"/>
    </row>
    <row r="4100" ht="12">
      <c r="A4100" s="329"/>
    </row>
    <row r="4101" ht="12">
      <c r="A4101" s="329"/>
    </row>
    <row r="4102" ht="12">
      <c r="A4102" s="329"/>
    </row>
    <row r="4103" ht="12">
      <c r="A4103" s="329"/>
    </row>
    <row r="4104" ht="12">
      <c r="A4104" s="329"/>
    </row>
    <row r="4105" ht="12">
      <c r="A4105" s="329"/>
    </row>
    <row r="4106" ht="12">
      <c r="A4106" s="329"/>
    </row>
    <row r="4107" ht="12">
      <c r="A4107" s="329"/>
    </row>
    <row r="4108" ht="12">
      <c r="A4108" s="329"/>
    </row>
    <row r="4109" ht="12">
      <c r="A4109" s="329"/>
    </row>
    <row r="4110" ht="12">
      <c r="A4110" s="329"/>
    </row>
    <row r="4111" ht="12">
      <c r="A4111" s="329"/>
    </row>
    <row r="4112" ht="12">
      <c r="A4112" s="329"/>
    </row>
    <row r="4113" ht="12">
      <c r="A4113" s="329"/>
    </row>
    <row r="4114" ht="12">
      <c r="A4114" s="329"/>
    </row>
    <row r="4115" ht="12">
      <c r="A4115" s="329"/>
    </row>
    <row r="4116" ht="12">
      <c r="A4116" s="329"/>
    </row>
    <row r="4117" ht="12">
      <c r="A4117" s="329"/>
    </row>
    <row r="4118" ht="12">
      <c r="A4118" s="329"/>
    </row>
    <row r="4119" ht="12">
      <c r="A4119" s="329"/>
    </row>
    <row r="4120" ht="12">
      <c r="A4120" s="329"/>
    </row>
    <row r="4121" ht="12">
      <c r="A4121" s="329"/>
    </row>
    <row r="4122" ht="12">
      <c r="A4122" s="329"/>
    </row>
    <row r="4123" ht="12">
      <c r="A4123" s="329"/>
    </row>
    <row r="4124" ht="12">
      <c r="A4124" s="329"/>
    </row>
    <row r="4125" ht="12">
      <c r="A4125" s="329"/>
    </row>
    <row r="4126" ht="12">
      <c r="A4126" s="329"/>
    </row>
    <row r="4127" ht="12">
      <c r="A4127" s="329"/>
    </row>
    <row r="4128" ht="12">
      <c r="A4128" s="329"/>
    </row>
    <row r="4129" ht="12">
      <c r="A4129" s="329"/>
    </row>
    <row r="4130" ht="12">
      <c r="A4130" s="329"/>
    </row>
    <row r="4131" ht="12">
      <c r="A4131" s="329"/>
    </row>
    <row r="4132" ht="12">
      <c r="A4132" s="329"/>
    </row>
    <row r="4133" ht="12">
      <c r="A4133" s="329"/>
    </row>
    <row r="4134" ht="12">
      <c r="A4134" s="329"/>
    </row>
    <row r="4135" ht="12">
      <c r="A4135" s="329"/>
    </row>
    <row r="4136" ht="12">
      <c r="A4136" s="329"/>
    </row>
    <row r="4137" ht="12">
      <c r="A4137" s="329"/>
    </row>
    <row r="4138" ht="12">
      <c r="A4138" s="329"/>
    </row>
    <row r="4139" ht="12">
      <c r="A4139" s="329"/>
    </row>
    <row r="4140" ht="12">
      <c r="A4140" s="329"/>
    </row>
    <row r="4141" ht="12">
      <c r="A4141" s="329"/>
    </row>
    <row r="4142" ht="12">
      <c r="A4142" s="329"/>
    </row>
    <row r="4143" ht="12">
      <c r="A4143" s="329"/>
    </row>
    <row r="4144" ht="12">
      <c r="A4144" s="329"/>
    </row>
    <row r="4145" ht="12">
      <c r="A4145" s="329"/>
    </row>
    <row r="4146" ht="12">
      <c r="A4146" s="329"/>
    </row>
    <row r="4147" ht="12">
      <c r="A4147" s="329"/>
    </row>
    <row r="4148" ht="12">
      <c r="A4148" s="329"/>
    </row>
    <row r="4149" ht="12">
      <c r="A4149" s="329"/>
    </row>
    <row r="4150" ht="12">
      <c r="A4150" s="329"/>
    </row>
    <row r="4151" ht="12">
      <c r="A4151" s="329"/>
    </row>
    <row r="4152" ht="12">
      <c r="A4152" s="329"/>
    </row>
    <row r="4153" ht="12">
      <c r="A4153" s="329"/>
    </row>
    <row r="4154" ht="12">
      <c r="A4154" s="329"/>
    </row>
    <row r="4155" ht="12">
      <c r="A4155" s="329"/>
    </row>
    <row r="4156" ht="12">
      <c r="A4156" s="329"/>
    </row>
    <row r="4157" ht="12">
      <c r="A4157" s="329"/>
    </row>
    <row r="4158" ht="12">
      <c r="A4158" s="329"/>
    </row>
    <row r="4159" ht="12">
      <c r="A4159" s="329"/>
    </row>
    <row r="4160" ht="12">
      <c r="A4160" s="329"/>
    </row>
    <row r="4161" ht="12">
      <c r="A4161" s="329"/>
    </row>
    <row r="4162" ht="12">
      <c r="A4162" s="329"/>
    </row>
    <row r="4163" ht="12">
      <c r="A4163" s="329"/>
    </row>
    <row r="4164" ht="12">
      <c r="A4164" s="329"/>
    </row>
    <row r="4165" ht="12">
      <c r="A4165" s="329"/>
    </row>
    <row r="4166" ht="12">
      <c r="A4166" s="329"/>
    </row>
    <row r="4167" ht="12">
      <c r="A4167" s="329"/>
    </row>
    <row r="4168" ht="12">
      <c r="A4168" s="329"/>
    </row>
    <row r="4169" ht="12">
      <c r="A4169" s="329"/>
    </row>
    <row r="4170" ht="12">
      <c r="A4170" s="329"/>
    </row>
    <row r="4171" ht="12">
      <c r="A4171" s="329"/>
    </row>
    <row r="4172" ht="12">
      <c r="A4172" s="329"/>
    </row>
    <row r="4173" ht="12">
      <c r="A4173" s="329"/>
    </row>
    <row r="4174" ht="12">
      <c r="A4174" s="329"/>
    </row>
    <row r="4175" ht="12">
      <c r="A4175" s="329"/>
    </row>
    <row r="4176" ht="12">
      <c r="A4176" s="329"/>
    </row>
    <row r="4177" ht="12">
      <c r="A4177" s="329"/>
    </row>
    <row r="4178" ht="12">
      <c r="A4178" s="329"/>
    </row>
    <row r="4179" ht="12">
      <c r="A4179" s="329"/>
    </row>
    <row r="4180" ht="12">
      <c r="A4180" s="329"/>
    </row>
    <row r="4181" ht="12">
      <c r="A4181" s="329"/>
    </row>
    <row r="4182" ht="12">
      <c r="A4182" s="329"/>
    </row>
    <row r="4183" ht="12">
      <c r="A4183" s="329"/>
    </row>
    <row r="4184" ht="12">
      <c r="A4184" s="329"/>
    </row>
    <row r="4185" ht="12">
      <c r="A4185" s="329"/>
    </row>
    <row r="4186" ht="12">
      <c r="A4186" s="329"/>
    </row>
    <row r="4187" ht="12">
      <c r="A4187" s="329"/>
    </row>
    <row r="4188" ht="12">
      <c r="A4188" s="329"/>
    </row>
    <row r="4189" ht="12">
      <c r="A4189" s="329"/>
    </row>
    <row r="4190" ht="12">
      <c r="A4190" s="329"/>
    </row>
    <row r="4191" ht="12">
      <c r="A4191" s="329"/>
    </row>
    <row r="4192" ht="12">
      <c r="A4192" s="329"/>
    </row>
    <row r="4193" ht="12">
      <c r="A4193" s="329"/>
    </row>
    <row r="4194" ht="12">
      <c r="A4194" s="329"/>
    </row>
    <row r="4195" ht="12">
      <c r="A4195" s="329"/>
    </row>
    <row r="4196" ht="12">
      <c r="A4196" s="329"/>
    </row>
    <row r="4197" ht="12">
      <c r="A4197" s="329"/>
    </row>
    <row r="4198" ht="12">
      <c r="A4198" s="329"/>
    </row>
    <row r="4199" ht="12">
      <c r="A4199" s="329"/>
    </row>
    <row r="4200" ht="12">
      <c r="A4200" s="329"/>
    </row>
    <row r="4201" ht="12">
      <c r="A4201" s="329"/>
    </row>
    <row r="4202" ht="12">
      <c r="A4202" s="329"/>
    </row>
    <row r="4203" ht="12">
      <c r="A4203" s="329"/>
    </row>
    <row r="4204" ht="12">
      <c r="A4204" s="329"/>
    </row>
    <row r="4205" ht="12">
      <c r="A4205" s="329"/>
    </row>
    <row r="4206" ht="12">
      <c r="A4206" s="329"/>
    </row>
    <row r="4207" ht="12">
      <c r="A4207" s="329"/>
    </row>
    <row r="4208" ht="12">
      <c r="A4208" s="329"/>
    </row>
    <row r="4209" ht="12">
      <c r="A4209" s="329"/>
    </row>
    <row r="4210" ht="12">
      <c r="A4210" s="329"/>
    </row>
    <row r="4211" ht="12">
      <c r="A4211" s="329"/>
    </row>
    <row r="4212" ht="12">
      <c r="A4212" s="329"/>
    </row>
    <row r="4213" ht="12">
      <c r="A4213" s="329"/>
    </row>
    <row r="4214" ht="12">
      <c r="A4214" s="329"/>
    </row>
    <row r="4215" ht="12">
      <c r="A4215" s="329"/>
    </row>
    <row r="4216" ht="12">
      <c r="A4216" s="329"/>
    </row>
    <row r="4217" ht="12">
      <c r="A4217" s="329"/>
    </row>
    <row r="4218" ht="12">
      <c r="A4218" s="329"/>
    </row>
    <row r="4219" ht="12">
      <c r="A4219" s="329"/>
    </row>
    <row r="4220" ht="12">
      <c r="A4220" s="329"/>
    </row>
    <row r="4221" ht="12">
      <c r="A4221" s="329"/>
    </row>
    <row r="4222" ht="12">
      <c r="A4222" s="329"/>
    </row>
    <row r="4223" ht="12">
      <c r="A4223" s="329"/>
    </row>
    <row r="4224" ht="12">
      <c r="A4224" s="329"/>
    </row>
    <row r="4225" ht="12">
      <c r="A4225" s="329"/>
    </row>
    <row r="4226" ht="12">
      <c r="A4226" s="329"/>
    </row>
    <row r="4227" ht="12">
      <c r="A4227" s="329"/>
    </row>
    <row r="4228" ht="12">
      <c r="A4228" s="329"/>
    </row>
    <row r="4229" ht="12">
      <c r="A4229" s="329"/>
    </row>
    <row r="4230" ht="12">
      <c r="A4230" s="329"/>
    </row>
    <row r="4231" ht="12">
      <c r="A4231" s="329"/>
    </row>
    <row r="4232" ht="12">
      <c r="A4232" s="329"/>
    </row>
    <row r="4233" ht="12">
      <c r="A4233" s="329"/>
    </row>
    <row r="4234" ht="12">
      <c r="A4234" s="329"/>
    </row>
    <row r="4235" ht="12">
      <c r="A4235" s="329"/>
    </row>
    <row r="4236" ht="12">
      <c r="A4236" s="329"/>
    </row>
    <row r="4237" ht="12">
      <c r="A4237" s="329"/>
    </row>
    <row r="4238" ht="12">
      <c r="A4238" s="329"/>
    </row>
    <row r="4239" ht="12">
      <c r="A4239" s="329"/>
    </row>
    <row r="4240" ht="12">
      <c r="A4240" s="329"/>
    </row>
    <row r="4241" ht="12">
      <c r="A4241" s="329"/>
    </row>
    <row r="4242" ht="12">
      <c r="A4242" s="329"/>
    </row>
    <row r="4243" ht="12">
      <c r="A4243" s="329"/>
    </row>
    <row r="4244" ht="12">
      <c r="A4244" s="329"/>
    </row>
    <row r="4245" ht="12">
      <c r="A4245" s="329"/>
    </row>
    <row r="4246" ht="12">
      <c r="A4246" s="329"/>
    </row>
    <row r="4247" ht="12">
      <c r="A4247" s="329"/>
    </row>
    <row r="4248" ht="12">
      <c r="A4248" s="329"/>
    </row>
    <row r="4249" ht="12">
      <c r="A4249" s="329"/>
    </row>
    <row r="4250" ht="12">
      <c r="A4250" s="329"/>
    </row>
    <row r="4251" ht="12">
      <c r="A4251" s="329"/>
    </row>
    <row r="4252" ht="12">
      <c r="A4252" s="329"/>
    </row>
    <row r="4253" ht="12">
      <c r="A4253" s="329"/>
    </row>
    <row r="4254" ht="12">
      <c r="A4254" s="329"/>
    </row>
    <row r="4255" ht="12">
      <c r="A4255" s="329"/>
    </row>
    <row r="4256" ht="12">
      <c r="A4256" s="329"/>
    </row>
    <row r="4257" ht="12">
      <c r="A4257" s="329"/>
    </row>
    <row r="4258" ht="12">
      <c r="A4258" s="329"/>
    </row>
    <row r="4259" ht="12">
      <c r="A4259" s="329"/>
    </row>
    <row r="4260" ht="12">
      <c r="A4260" s="329"/>
    </row>
    <row r="4261" ht="12">
      <c r="A4261" s="329"/>
    </row>
    <row r="4262" ht="12">
      <c r="A4262" s="329"/>
    </row>
    <row r="4263" ht="12">
      <c r="A4263" s="329"/>
    </row>
    <row r="4264" ht="12">
      <c r="A4264" s="329"/>
    </row>
    <row r="4265" ht="12">
      <c r="A4265" s="329"/>
    </row>
    <row r="4266" ht="12">
      <c r="A4266" s="329"/>
    </row>
    <row r="4267" ht="12">
      <c r="A4267" s="329"/>
    </row>
    <row r="4268" ht="12">
      <c r="A4268" s="329"/>
    </row>
    <row r="4269" ht="12">
      <c r="A4269" s="329"/>
    </row>
    <row r="4270" ht="12">
      <c r="A4270" s="329"/>
    </row>
    <row r="4271" ht="12">
      <c r="A4271" s="329"/>
    </row>
    <row r="4272" ht="12">
      <c r="A4272" s="329"/>
    </row>
    <row r="4273" ht="12">
      <c r="A4273" s="329"/>
    </row>
    <row r="4274" ht="12">
      <c r="A4274" s="329"/>
    </row>
    <row r="4275" ht="12">
      <c r="A4275" s="329"/>
    </row>
    <row r="4276" ht="12">
      <c r="A4276" s="329"/>
    </row>
    <row r="4277" ht="12">
      <c r="A4277" s="329"/>
    </row>
    <row r="4278" ht="12">
      <c r="A4278" s="329"/>
    </row>
    <row r="4279" ht="12">
      <c r="A4279" s="329"/>
    </row>
    <row r="4280" ht="12">
      <c r="A4280" s="329"/>
    </row>
    <row r="4281" ht="12">
      <c r="A4281" s="329"/>
    </row>
    <row r="4282" ht="12">
      <c r="A4282" s="329"/>
    </row>
    <row r="4283" ht="12">
      <c r="A4283" s="329"/>
    </row>
    <row r="4284" ht="12">
      <c r="A4284" s="329"/>
    </row>
    <row r="4285" ht="12">
      <c r="A4285" s="329"/>
    </row>
    <row r="4286" ht="12">
      <c r="A4286" s="329"/>
    </row>
    <row r="4287" ht="12">
      <c r="A4287" s="329"/>
    </row>
    <row r="4288" ht="12">
      <c r="A4288" s="329"/>
    </row>
    <row r="4289" ht="12">
      <c r="A4289" s="329"/>
    </row>
    <row r="4290" ht="12">
      <c r="A4290" s="329"/>
    </row>
    <row r="4291" ht="12">
      <c r="A4291" s="329"/>
    </row>
    <row r="4292" ht="12">
      <c r="A4292" s="329"/>
    </row>
    <row r="4293" ht="12">
      <c r="A4293" s="329"/>
    </row>
    <row r="4294" ht="12">
      <c r="A4294" s="329"/>
    </row>
    <row r="4295" ht="12">
      <c r="A4295" s="329"/>
    </row>
    <row r="4296" ht="12">
      <c r="A4296" s="329"/>
    </row>
    <row r="4297" ht="12">
      <c r="A4297" s="329"/>
    </row>
    <row r="4298" ht="12">
      <c r="A4298" s="329"/>
    </row>
    <row r="4299" ht="12">
      <c r="A4299" s="329"/>
    </row>
    <row r="4300" ht="12">
      <c r="A4300" s="329"/>
    </row>
    <row r="4301" ht="12">
      <c r="A4301" s="329"/>
    </row>
    <row r="4302" ht="12">
      <c r="A4302" s="329"/>
    </row>
    <row r="4303" ht="12">
      <c r="A4303" s="329"/>
    </row>
    <row r="4304" ht="12">
      <c r="A4304" s="329"/>
    </row>
    <row r="4305" ht="12">
      <c r="A4305" s="329"/>
    </row>
    <row r="4306" ht="12">
      <c r="A4306" s="329"/>
    </row>
    <row r="4307" ht="12">
      <c r="A4307" s="329"/>
    </row>
    <row r="4308" ht="12">
      <c r="A4308" s="329"/>
    </row>
    <row r="4309" ht="12">
      <c r="A4309" s="329"/>
    </row>
    <row r="4310" ht="12">
      <c r="A4310" s="329"/>
    </row>
    <row r="4311" ht="12">
      <c r="A4311" s="329"/>
    </row>
    <row r="4312" ht="12">
      <c r="A4312" s="329"/>
    </row>
    <row r="4313" ht="12">
      <c r="A4313" s="329"/>
    </row>
    <row r="4314" ht="12">
      <c r="A4314" s="329"/>
    </row>
    <row r="4315" ht="12">
      <c r="A4315" s="329"/>
    </row>
    <row r="4316" ht="12">
      <c r="A4316" s="329"/>
    </row>
    <row r="4317" ht="12">
      <c r="A4317" s="329"/>
    </row>
    <row r="4318" ht="12">
      <c r="A4318" s="329"/>
    </row>
    <row r="4319" ht="12">
      <c r="A4319" s="329"/>
    </row>
    <row r="4320" ht="12">
      <c r="A4320" s="329"/>
    </row>
    <row r="4321" ht="12">
      <c r="A4321" s="329"/>
    </row>
    <row r="4322" ht="12">
      <c r="A4322" s="329"/>
    </row>
    <row r="4323" ht="12">
      <c r="A4323" s="329"/>
    </row>
    <row r="4324" ht="12">
      <c r="A4324" s="329"/>
    </row>
    <row r="4325" ht="12">
      <c r="A4325" s="329"/>
    </row>
    <row r="4326" ht="12">
      <c r="A4326" s="329"/>
    </row>
    <row r="4327" ht="12">
      <c r="A4327" s="329"/>
    </row>
    <row r="4328" ht="12">
      <c r="A4328" s="329"/>
    </row>
    <row r="4329" ht="12">
      <c r="A4329" s="329"/>
    </row>
    <row r="4330" ht="12">
      <c r="A4330" s="329"/>
    </row>
    <row r="4331" ht="12">
      <c r="A4331" s="329"/>
    </row>
    <row r="4332" ht="12">
      <c r="A4332" s="329"/>
    </row>
    <row r="4333" ht="12">
      <c r="A4333" s="329"/>
    </row>
    <row r="4334" ht="12">
      <c r="A4334" s="329"/>
    </row>
    <row r="4335" ht="12">
      <c r="A4335" s="329"/>
    </row>
    <row r="4336" ht="12">
      <c r="A4336" s="329"/>
    </row>
    <row r="4337" ht="12">
      <c r="A4337" s="329"/>
    </row>
    <row r="4338" ht="12">
      <c r="A4338" s="329"/>
    </row>
    <row r="4339" ht="12">
      <c r="A4339" s="329"/>
    </row>
    <row r="4340" ht="12">
      <c r="A4340" s="329"/>
    </row>
    <row r="4341" ht="12">
      <c r="A4341" s="329"/>
    </row>
    <row r="4342" ht="12">
      <c r="A4342" s="329"/>
    </row>
    <row r="4343" ht="12">
      <c r="A4343" s="329"/>
    </row>
    <row r="4344" ht="12">
      <c r="A4344" s="329"/>
    </row>
    <row r="4345" ht="12">
      <c r="A4345" s="329"/>
    </row>
    <row r="4346" ht="12">
      <c r="A4346" s="329"/>
    </row>
    <row r="4347" ht="12">
      <c r="A4347" s="329"/>
    </row>
    <row r="4348" ht="12">
      <c r="A4348" s="329"/>
    </row>
    <row r="4349" ht="12">
      <c r="A4349" s="329"/>
    </row>
    <row r="4350" ht="12">
      <c r="A4350" s="329"/>
    </row>
    <row r="4351" ht="12">
      <c r="A4351" s="329"/>
    </row>
    <row r="4352" ht="12">
      <c r="A4352" s="329"/>
    </row>
    <row r="4353" ht="12">
      <c r="A4353" s="329"/>
    </row>
    <row r="4354" ht="12">
      <c r="A4354" s="329"/>
    </row>
    <row r="4355" ht="12">
      <c r="A4355" s="329"/>
    </row>
    <row r="4356" ht="12">
      <c r="A4356" s="329"/>
    </row>
    <row r="4357" ht="12">
      <c r="A4357" s="329"/>
    </row>
    <row r="4358" ht="12">
      <c r="A4358" s="329"/>
    </row>
    <row r="4359" ht="12">
      <c r="A4359" s="329"/>
    </row>
    <row r="4360" ht="12">
      <c r="A4360" s="329"/>
    </row>
    <row r="4361" ht="12">
      <c r="A4361" s="329"/>
    </row>
    <row r="4362" ht="12">
      <c r="A4362" s="329"/>
    </row>
    <row r="4363" ht="12">
      <c r="A4363" s="329"/>
    </row>
    <row r="4364" ht="12">
      <c r="A4364" s="329"/>
    </row>
    <row r="4365" ht="12">
      <c r="A4365" s="329"/>
    </row>
    <row r="4366" ht="12">
      <c r="A4366" s="329"/>
    </row>
    <row r="4367" ht="12">
      <c r="A4367" s="329"/>
    </row>
    <row r="4368" ht="12">
      <c r="A4368" s="329"/>
    </row>
    <row r="4369" ht="12">
      <c r="A4369" s="329"/>
    </row>
    <row r="4370" ht="12">
      <c r="A4370" s="329"/>
    </row>
    <row r="4371" ht="12">
      <c r="A4371" s="329"/>
    </row>
    <row r="4372" ht="12">
      <c r="A4372" s="329"/>
    </row>
    <row r="4373" ht="12">
      <c r="A4373" s="329"/>
    </row>
    <row r="4374" ht="12">
      <c r="A4374" s="329"/>
    </row>
    <row r="4375" ht="12">
      <c r="A4375" s="329"/>
    </row>
    <row r="4376" ht="12">
      <c r="A4376" s="329"/>
    </row>
    <row r="4377" ht="12">
      <c r="A4377" s="329"/>
    </row>
    <row r="4378" ht="12">
      <c r="A4378" s="329"/>
    </row>
    <row r="4379" ht="12">
      <c r="A4379" s="329"/>
    </row>
    <row r="4380" ht="12">
      <c r="A4380" s="329"/>
    </row>
    <row r="4381" ht="12">
      <c r="A4381" s="329"/>
    </row>
    <row r="4382" ht="12">
      <c r="A4382" s="329"/>
    </row>
    <row r="4383" ht="12">
      <c r="A4383" s="329"/>
    </row>
    <row r="4384" ht="12">
      <c r="A4384" s="329"/>
    </row>
    <row r="4385" ht="12">
      <c r="A4385" s="329"/>
    </row>
    <row r="4386" ht="12">
      <c r="A4386" s="329"/>
    </row>
    <row r="4387" ht="12">
      <c r="A4387" s="329"/>
    </row>
    <row r="4388" ht="12">
      <c r="A4388" s="329"/>
    </row>
    <row r="4389" ht="12">
      <c r="A4389" s="329"/>
    </row>
    <row r="4390" ht="12">
      <c r="A4390" s="329"/>
    </row>
    <row r="4391" ht="12">
      <c r="A4391" s="329"/>
    </row>
    <row r="4392" ht="12">
      <c r="A4392" s="329"/>
    </row>
    <row r="4393" ht="12">
      <c r="A4393" s="329"/>
    </row>
    <row r="4394" ht="12">
      <c r="A4394" s="329"/>
    </row>
    <row r="4395" ht="12">
      <c r="A4395" s="329"/>
    </row>
    <row r="4396" ht="12">
      <c r="A4396" s="329"/>
    </row>
    <row r="4397" ht="12">
      <c r="A4397" s="329"/>
    </row>
    <row r="4398" ht="12">
      <c r="A4398" s="329"/>
    </row>
    <row r="4399" ht="12">
      <c r="A4399" s="329"/>
    </row>
    <row r="4400" ht="12">
      <c r="A4400" s="329"/>
    </row>
    <row r="4401" ht="12">
      <c r="A4401" s="329"/>
    </row>
    <row r="4402" ht="12">
      <c r="A4402" s="329"/>
    </row>
    <row r="4403" ht="12">
      <c r="A4403" s="329"/>
    </row>
    <row r="4404" ht="12">
      <c r="A4404" s="329"/>
    </row>
    <row r="4405" ht="12">
      <c r="A4405" s="329"/>
    </row>
    <row r="4406" ht="12">
      <c r="A4406" s="329"/>
    </row>
    <row r="4407" ht="12">
      <c r="A4407" s="329"/>
    </row>
    <row r="4408" ht="12">
      <c r="A4408" s="329"/>
    </row>
    <row r="4409" ht="12">
      <c r="A4409" s="329"/>
    </row>
    <row r="4410" ht="12">
      <c r="A4410" s="329"/>
    </row>
    <row r="4411" ht="12">
      <c r="A4411" s="329"/>
    </row>
    <row r="4412" ht="12">
      <c r="A4412" s="329"/>
    </row>
    <row r="4413" ht="12">
      <c r="A4413" s="329"/>
    </row>
    <row r="4414" ht="12">
      <c r="A4414" s="329"/>
    </row>
    <row r="4415" ht="12">
      <c r="A4415" s="329"/>
    </row>
    <row r="4416" ht="12">
      <c r="A4416" s="329"/>
    </row>
    <row r="4417" ht="12">
      <c r="A4417" s="329"/>
    </row>
    <row r="4418" ht="12">
      <c r="A4418" s="329"/>
    </row>
    <row r="4419" ht="12">
      <c r="A4419" s="329"/>
    </row>
    <row r="4420" ht="12">
      <c r="A4420" s="329"/>
    </row>
    <row r="4421" ht="12">
      <c r="A4421" s="329"/>
    </row>
    <row r="4422" ht="12">
      <c r="A4422" s="329"/>
    </row>
    <row r="4423" ht="12">
      <c r="A4423" s="329"/>
    </row>
    <row r="4424" ht="12">
      <c r="A4424" s="329"/>
    </row>
    <row r="4425" ht="12">
      <c r="A4425" s="329"/>
    </row>
    <row r="4426" ht="12">
      <c r="A4426" s="329"/>
    </row>
    <row r="4427" ht="12">
      <c r="A4427" s="329"/>
    </row>
    <row r="4428" ht="12">
      <c r="A4428" s="329"/>
    </row>
    <row r="4429" ht="12">
      <c r="A4429" s="329"/>
    </row>
    <row r="4430" ht="12">
      <c r="A4430" s="329"/>
    </row>
    <row r="4431" ht="12">
      <c r="A4431" s="329"/>
    </row>
    <row r="4432" ht="12">
      <c r="A4432" s="329"/>
    </row>
    <row r="4433" ht="12">
      <c r="A4433" s="329"/>
    </row>
    <row r="4434" ht="12">
      <c r="A4434" s="329"/>
    </row>
    <row r="4435" ht="12">
      <c r="A4435" s="329"/>
    </row>
    <row r="4436" ht="12">
      <c r="A4436" s="329"/>
    </row>
    <row r="4437" ht="12">
      <c r="A4437" s="329"/>
    </row>
    <row r="4438" ht="12">
      <c r="A4438" s="329"/>
    </row>
    <row r="4439" ht="12">
      <c r="A4439" s="329"/>
    </row>
    <row r="4440" ht="12">
      <c r="A4440" s="329"/>
    </row>
    <row r="4441" ht="12">
      <c r="A4441" s="329"/>
    </row>
    <row r="4442" ht="12">
      <c r="A4442" s="329"/>
    </row>
    <row r="4443" ht="12">
      <c r="A4443" s="329"/>
    </row>
    <row r="4444" ht="12">
      <c r="A4444" s="329"/>
    </row>
    <row r="4445" ht="12">
      <c r="A4445" s="329"/>
    </row>
    <row r="4446" ht="12">
      <c r="A4446" s="329"/>
    </row>
    <row r="4447" ht="12">
      <c r="A4447" s="329"/>
    </row>
    <row r="4448" ht="12">
      <c r="A4448" s="329"/>
    </row>
    <row r="4449" ht="12">
      <c r="A4449" s="329"/>
    </row>
    <row r="4450" ht="12">
      <c r="A4450" s="329"/>
    </row>
    <row r="4451" ht="12">
      <c r="A4451" s="329"/>
    </row>
    <row r="4452" ht="12">
      <c r="A4452" s="329"/>
    </row>
    <row r="4453" ht="12">
      <c r="A4453" s="329"/>
    </row>
    <row r="4454" ht="12">
      <c r="A4454" s="329"/>
    </row>
    <row r="4455" ht="12">
      <c r="A4455" s="329"/>
    </row>
    <row r="4456" ht="12">
      <c r="A4456" s="329"/>
    </row>
    <row r="4457" ht="12">
      <c r="A4457" s="329"/>
    </row>
    <row r="4458" ht="12">
      <c r="A4458" s="329"/>
    </row>
    <row r="4459" ht="12">
      <c r="A4459" s="329"/>
    </row>
    <row r="4460" ht="12">
      <c r="A4460" s="329"/>
    </row>
    <row r="4461" ht="12">
      <c r="A4461" s="329"/>
    </row>
    <row r="4462" ht="12">
      <c r="A4462" s="329"/>
    </row>
    <row r="4463" ht="12">
      <c r="A4463" s="329"/>
    </row>
    <row r="4464" ht="12">
      <c r="A4464" s="329"/>
    </row>
    <row r="4465" ht="12">
      <c r="A4465" s="329"/>
    </row>
    <row r="4466" ht="12">
      <c r="A4466" s="329"/>
    </row>
    <row r="4467" ht="12">
      <c r="A4467" s="329"/>
    </row>
    <row r="4468" ht="12">
      <c r="A4468" s="329"/>
    </row>
    <row r="4469" ht="12">
      <c r="A4469" s="329"/>
    </row>
    <row r="4470" ht="12">
      <c r="A4470" s="329"/>
    </row>
    <row r="4471" ht="12">
      <c r="A4471" s="329"/>
    </row>
    <row r="4472" ht="12">
      <c r="A4472" s="329"/>
    </row>
    <row r="4473" ht="12">
      <c r="A4473" s="329"/>
    </row>
    <row r="4474" ht="12">
      <c r="A4474" s="329"/>
    </row>
    <row r="4475" ht="12">
      <c r="A4475" s="329"/>
    </row>
    <row r="4476" ht="12">
      <c r="A4476" s="329"/>
    </row>
    <row r="4477" ht="12">
      <c r="A4477" s="329"/>
    </row>
    <row r="4478" ht="12">
      <c r="A4478" s="329"/>
    </row>
    <row r="4479" ht="12">
      <c r="A4479" s="329"/>
    </row>
    <row r="4480" ht="12">
      <c r="A4480" s="329"/>
    </row>
    <row r="4481" ht="12">
      <c r="A4481" s="329"/>
    </row>
    <row r="4482" ht="12">
      <c r="A4482" s="329"/>
    </row>
    <row r="4483" ht="12">
      <c r="A4483" s="329"/>
    </row>
    <row r="4484" ht="12">
      <c r="A4484" s="329"/>
    </row>
    <row r="4485" ht="12">
      <c r="A4485" s="329"/>
    </row>
    <row r="4486" ht="12">
      <c r="A4486" s="329"/>
    </row>
    <row r="4487" ht="12">
      <c r="A4487" s="329"/>
    </row>
    <row r="4488" ht="12">
      <c r="A4488" s="329"/>
    </row>
    <row r="4489" ht="12">
      <c r="A4489" s="329"/>
    </row>
    <row r="4490" ht="12">
      <c r="A4490" s="329"/>
    </row>
    <row r="4491" ht="12">
      <c r="A4491" s="329"/>
    </row>
    <row r="4492" ht="12">
      <c r="A4492" s="329"/>
    </row>
    <row r="4493" ht="12">
      <c r="A4493" s="329"/>
    </row>
    <row r="4494" ht="12">
      <c r="A4494" s="329"/>
    </row>
    <row r="4495" ht="12">
      <c r="A4495" s="329"/>
    </row>
    <row r="4496" ht="12">
      <c r="A4496" s="329"/>
    </row>
    <row r="4497" ht="12">
      <c r="A4497" s="329"/>
    </row>
    <row r="4498" ht="12">
      <c r="A4498" s="329"/>
    </row>
    <row r="4499" ht="12">
      <c r="A4499" s="329"/>
    </row>
    <row r="4500" ht="12">
      <c r="A4500" s="329"/>
    </row>
    <row r="4501" ht="12">
      <c r="A4501" s="329"/>
    </row>
    <row r="4502" ht="12">
      <c r="A4502" s="329"/>
    </row>
    <row r="4503" ht="12">
      <c r="A4503" s="329"/>
    </row>
    <row r="4504" ht="12">
      <c r="A4504" s="329"/>
    </row>
    <row r="4505" ht="12">
      <c r="A4505" s="329"/>
    </row>
    <row r="4506" ht="12">
      <c r="A4506" s="329"/>
    </row>
    <row r="4507" ht="12">
      <c r="A4507" s="329"/>
    </row>
    <row r="4508" ht="12">
      <c r="A4508" s="329"/>
    </row>
    <row r="4509" ht="12">
      <c r="A4509" s="329"/>
    </row>
    <row r="4510" ht="12">
      <c r="A4510" s="329"/>
    </row>
    <row r="4511" ht="12">
      <c r="A4511" s="329"/>
    </row>
    <row r="4512" ht="12">
      <c r="A4512" s="329"/>
    </row>
    <row r="4513" ht="12">
      <c r="A4513" s="329"/>
    </row>
    <row r="4514" ht="12">
      <c r="A4514" s="329"/>
    </row>
    <row r="4515" ht="12">
      <c r="A4515" s="329"/>
    </row>
    <row r="4516" ht="12">
      <c r="A4516" s="329"/>
    </row>
    <row r="4517" ht="12">
      <c r="A4517" s="329"/>
    </row>
    <row r="4518" ht="12">
      <c r="A4518" s="329"/>
    </row>
    <row r="4519" ht="12">
      <c r="A4519" s="329"/>
    </row>
    <row r="4520" ht="12">
      <c r="A4520" s="329"/>
    </row>
    <row r="4521" ht="12">
      <c r="A4521" s="329"/>
    </row>
    <row r="4522" ht="12">
      <c r="A4522" s="329"/>
    </row>
    <row r="4523" ht="12">
      <c r="A4523" s="329"/>
    </row>
    <row r="4524" ht="12">
      <c r="A4524" s="329"/>
    </row>
    <row r="4525" ht="12">
      <c r="A4525" s="329"/>
    </row>
    <row r="4526" ht="12">
      <c r="A4526" s="329"/>
    </row>
    <row r="4527" ht="12">
      <c r="A4527" s="329"/>
    </row>
    <row r="4528" ht="12">
      <c r="A4528" s="329"/>
    </row>
    <row r="4529" ht="12">
      <c r="A4529" s="329"/>
    </row>
    <row r="4530" ht="12">
      <c r="A4530" s="329"/>
    </row>
    <row r="4531" ht="12">
      <c r="A4531" s="329"/>
    </row>
    <row r="4532" ht="12">
      <c r="A4532" s="329"/>
    </row>
    <row r="4533" ht="12">
      <c r="A4533" s="329"/>
    </row>
    <row r="4534" ht="12">
      <c r="A4534" s="329"/>
    </row>
    <row r="4535" ht="12">
      <c r="A4535" s="329"/>
    </row>
    <row r="4536" ht="12">
      <c r="A4536" s="329"/>
    </row>
    <row r="4537" ht="12">
      <c r="A4537" s="329"/>
    </row>
    <row r="4538" ht="12">
      <c r="A4538" s="329"/>
    </row>
    <row r="4539" ht="12">
      <c r="A4539" s="329"/>
    </row>
    <row r="4540" ht="12">
      <c r="A4540" s="329"/>
    </row>
    <row r="4541" ht="12">
      <c r="A4541" s="329"/>
    </row>
    <row r="4542" ht="12">
      <c r="A4542" s="329"/>
    </row>
    <row r="4543" ht="12">
      <c r="A4543" s="329"/>
    </row>
    <row r="4544" ht="12">
      <c r="A4544" s="329"/>
    </row>
    <row r="4545" ht="12">
      <c r="A4545" s="329"/>
    </row>
    <row r="4546" ht="12">
      <c r="A4546" s="329"/>
    </row>
    <row r="4547" ht="12">
      <c r="A4547" s="329"/>
    </row>
    <row r="4548" ht="12">
      <c r="A4548" s="329"/>
    </row>
    <row r="4549" ht="12">
      <c r="A4549" s="329"/>
    </row>
    <row r="4550" ht="12">
      <c r="A4550" s="329"/>
    </row>
    <row r="4551" ht="12">
      <c r="A4551" s="329"/>
    </row>
    <row r="4552" ht="12">
      <c r="A4552" s="329"/>
    </row>
    <row r="4553" ht="12">
      <c r="A4553" s="329"/>
    </row>
    <row r="4554" ht="12">
      <c r="A4554" s="329"/>
    </row>
    <row r="4555" ht="12">
      <c r="A4555" s="329"/>
    </row>
    <row r="4556" ht="12">
      <c r="A4556" s="329"/>
    </row>
    <row r="4557" ht="12">
      <c r="A4557" s="329"/>
    </row>
    <row r="4558" ht="12">
      <c r="A4558" s="329"/>
    </row>
    <row r="4559" ht="12">
      <c r="A4559" s="329"/>
    </row>
    <row r="4560" ht="12">
      <c r="A4560" s="329"/>
    </row>
    <row r="4561" ht="12">
      <c r="A4561" s="329"/>
    </row>
    <row r="4562" ht="12">
      <c r="A4562" s="329"/>
    </row>
    <row r="4563" ht="12">
      <c r="A4563" s="329"/>
    </row>
    <row r="4564" ht="12">
      <c r="A4564" s="329"/>
    </row>
    <row r="4565" ht="12">
      <c r="A4565" s="329"/>
    </row>
    <row r="4566" ht="12">
      <c r="A4566" s="329"/>
    </row>
    <row r="4567" ht="12">
      <c r="A4567" s="329"/>
    </row>
    <row r="4568" ht="12">
      <c r="A4568" s="329"/>
    </row>
    <row r="4569" ht="12">
      <c r="A4569" s="329"/>
    </row>
    <row r="4570" ht="12">
      <c r="A4570" s="329"/>
    </row>
    <row r="4571" ht="12">
      <c r="A4571" s="329"/>
    </row>
    <row r="4572" ht="12">
      <c r="A4572" s="329"/>
    </row>
    <row r="4573" ht="12">
      <c r="A4573" s="329"/>
    </row>
    <row r="4574" ht="12">
      <c r="A4574" s="329"/>
    </row>
    <row r="4575" ht="12">
      <c r="A4575" s="329"/>
    </row>
    <row r="4576" ht="12">
      <c r="A4576" s="329"/>
    </row>
    <row r="4577" ht="12">
      <c r="A4577" s="329"/>
    </row>
    <row r="4578" ht="12">
      <c r="A4578" s="329"/>
    </row>
    <row r="4579" ht="12">
      <c r="A4579" s="329"/>
    </row>
    <row r="4580" ht="12">
      <c r="A4580" s="329"/>
    </row>
    <row r="4581" ht="12">
      <c r="A4581" s="329"/>
    </row>
    <row r="4582" ht="12">
      <c r="A4582" s="329"/>
    </row>
    <row r="4583" ht="12">
      <c r="A4583" s="329"/>
    </row>
    <row r="4584" ht="12">
      <c r="A4584" s="329"/>
    </row>
    <row r="4585" ht="12">
      <c r="A4585" s="329"/>
    </row>
    <row r="4586" ht="12">
      <c r="A4586" s="329"/>
    </row>
    <row r="4587" ht="12">
      <c r="A4587" s="329"/>
    </row>
    <row r="4588" ht="12">
      <c r="A4588" s="329"/>
    </row>
    <row r="4589" ht="12">
      <c r="A4589" s="329"/>
    </row>
    <row r="4590" ht="12">
      <c r="A4590" s="329"/>
    </row>
    <row r="4591" ht="12">
      <c r="A4591" s="329"/>
    </row>
    <row r="4592" ht="12">
      <c r="A4592" s="329"/>
    </row>
    <row r="4593" ht="12">
      <c r="A4593" s="329"/>
    </row>
    <row r="4594" ht="12">
      <c r="A4594" s="329"/>
    </row>
    <row r="4595" ht="12">
      <c r="A4595" s="329"/>
    </row>
    <row r="4596" ht="12">
      <c r="A4596" s="329"/>
    </row>
    <row r="4597" ht="12">
      <c r="A4597" s="329"/>
    </row>
    <row r="4598" ht="12">
      <c r="A4598" s="329"/>
    </row>
    <row r="4599" ht="12">
      <c r="A4599" s="329"/>
    </row>
    <row r="4600" ht="12">
      <c r="A4600" s="329"/>
    </row>
    <row r="4601" ht="12">
      <c r="A4601" s="329"/>
    </row>
    <row r="4602" ht="12">
      <c r="A4602" s="329"/>
    </row>
    <row r="4603" ht="12">
      <c r="A4603" s="329"/>
    </row>
    <row r="4604" ht="12">
      <c r="A4604" s="329"/>
    </row>
    <row r="4605" ht="12">
      <c r="A4605" s="329"/>
    </row>
    <row r="4606" ht="12">
      <c r="A4606" s="329"/>
    </row>
    <row r="4607" ht="12">
      <c r="A4607" s="329"/>
    </row>
    <row r="4608" ht="12">
      <c r="A4608" s="329"/>
    </row>
    <row r="4609" ht="12">
      <c r="A4609" s="329"/>
    </row>
    <row r="4610" ht="12">
      <c r="A4610" s="329"/>
    </row>
    <row r="4611" ht="12">
      <c r="A4611" s="329"/>
    </row>
    <row r="4612" ht="12">
      <c r="A4612" s="329"/>
    </row>
    <row r="4613" ht="12">
      <c r="A4613" s="329"/>
    </row>
    <row r="4614" ht="12">
      <c r="A4614" s="329"/>
    </row>
    <row r="4615" ht="12">
      <c r="A4615" s="329"/>
    </row>
    <row r="4616" ht="12">
      <c r="A4616" s="329"/>
    </row>
    <row r="4617" ht="12">
      <c r="A4617" s="329"/>
    </row>
    <row r="4618" ht="12">
      <c r="A4618" s="329"/>
    </row>
    <row r="4619" ht="12">
      <c r="A4619" s="329"/>
    </row>
    <row r="4620" ht="12">
      <c r="A4620" s="329"/>
    </row>
    <row r="4621" ht="12">
      <c r="A4621" s="329"/>
    </row>
    <row r="4622" ht="12">
      <c r="A4622" s="329"/>
    </row>
    <row r="4623" ht="12">
      <c r="A4623" s="329"/>
    </row>
    <row r="4624" ht="12">
      <c r="A4624" s="329"/>
    </row>
    <row r="4625" ht="12">
      <c r="A4625" s="329"/>
    </row>
    <row r="4626" ht="12">
      <c r="A4626" s="329"/>
    </row>
    <row r="4627" ht="12">
      <c r="A4627" s="329"/>
    </row>
    <row r="4628" ht="12">
      <c r="A4628" s="329"/>
    </row>
    <row r="4629" ht="12">
      <c r="A4629" s="329"/>
    </row>
    <row r="4630" ht="12">
      <c r="A4630" s="329"/>
    </row>
    <row r="4631" ht="12">
      <c r="A4631" s="329"/>
    </row>
    <row r="4632" ht="12">
      <c r="A4632" s="329"/>
    </row>
    <row r="4633" ht="12">
      <c r="A4633" s="329"/>
    </row>
    <row r="4634" ht="12">
      <c r="A4634" s="329"/>
    </row>
    <row r="4635" ht="12">
      <c r="A4635" s="329"/>
    </row>
    <row r="4636" ht="12">
      <c r="A4636" s="329"/>
    </row>
    <row r="4637" ht="12">
      <c r="A4637" s="329"/>
    </row>
    <row r="4638" ht="12">
      <c r="A4638" s="329"/>
    </row>
    <row r="4639" ht="12">
      <c r="A4639" s="329"/>
    </row>
    <row r="4640" ht="12">
      <c r="A4640" s="329"/>
    </row>
    <row r="4641" ht="12">
      <c r="A4641" s="329"/>
    </row>
    <row r="4642" ht="12">
      <c r="A4642" s="329"/>
    </row>
    <row r="4643" ht="12">
      <c r="A4643" s="329"/>
    </row>
    <row r="4644" ht="12">
      <c r="A4644" s="329"/>
    </row>
    <row r="4645" ht="12">
      <c r="A4645" s="329"/>
    </row>
    <row r="4646" ht="12">
      <c r="A4646" s="329"/>
    </row>
    <row r="4647" ht="12">
      <c r="A4647" s="329"/>
    </row>
    <row r="4648" ht="12">
      <c r="A4648" s="329"/>
    </row>
    <row r="4649" ht="12">
      <c r="A4649" s="329"/>
    </row>
    <row r="4650" ht="12">
      <c r="A4650" s="329"/>
    </row>
    <row r="4651" ht="12">
      <c r="A4651" s="329"/>
    </row>
    <row r="4652" ht="12">
      <c r="A4652" s="329"/>
    </row>
    <row r="4653" ht="12">
      <c r="A4653" s="329"/>
    </row>
    <row r="4654" ht="12">
      <c r="A4654" s="329"/>
    </row>
    <row r="4655" ht="12">
      <c r="A4655" s="329"/>
    </row>
    <row r="4656" ht="12">
      <c r="A4656" s="329"/>
    </row>
    <row r="4657" ht="12">
      <c r="A4657" s="329"/>
    </row>
    <row r="4658" ht="12">
      <c r="A4658" s="329"/>
    </row>
    <row r="4659" ht="12">
      <c r="A4659" s="329"/>
    </row>
    <row r="4660" ht="12">
      <c r="A4660" s="329"/>
    </row>
    <row r="4661" ht="12">
      <c r="A4661" s="329"/>
    </row>
    <row r="4662" ht="12">
      <c r="A4662" s="329"/>
    </row>
    <row r="4663" ht="12">
      <c r="A4663" s="329"/>
    </row>
    <row r="4664" ht="12">
      <c r="A4664" s="329"/>
    </row>
    <row r="4665" ht="12">
      <c r="A4665" s="329"/>
    </row>
    <row r="4666" ht="12">
      <c r="A4666" s="329"/>
    </row>
    <row r="4667" ht="12">
      <c r="A4667" s="329"/>
    </row>
    <row r="4668" ht="12">
      <c r="A4668" s="329"/>
    </row>
    <row r="4669" ht="12">
      <c r="A4669" s="329"/>
    </row>
    <row r="4670" ht="12">
      <c r="A4670" s="329"/>
    </row>
    <row r="4671" ht="12">
      <c r="A4671" s="329"/>
    </row>
    <row r="4672" ht="12">
      <c r="A4672" s="329"/>
    </row>
    <row r="4673" ht="12">
      <c r="A4673" s="329"/>
    </row>
    <row r="4674" ht="12">
      <c r="A4674" s="329"/>
    </row>
    <row r="4675" ht="12">
      <c r="A4675" s="329"/>
    </row>
    <row r="4676" ht="12">
      <c r="A4676" s="329"/>
    </row>
    <row r="4677" ht="12">
      <c r="A4677" s="329"/>
    </row>
    <row r="4678" ht="12">
      <c r="A4678" s="329"/>
    </row>
    <row r="4679" ht="12">
      <c r="A4679" s="329"/>
    </row>
    <row r="4680" ht="12">
      <c r="A4680" s="329"/>
    </row>
    <row r="4681" ht="12">
      <c r="A4681" s="329"/>
    </row>
    <row r="4682" ht="12">
      <c r="A4682" s="329"/>
    </row>
    <row r="4683" ht="12">
      <c r="A4683" s="329"/>
    </row>
    <row r="4684" ht="12">
      <c r="A4684" s="329"/>
    </row>
    <row r="4685" ht="12">
      <c r="A4685" s="329"/>
    </row>
    <row r="4686" ht="12">
      <c r="A4686" s="329"/>
    </row>
    <row r="4687" ht="12">
      <c r="A4687" s="329"/>
    </row>
    <row r="4688" ht="12">
      <c r="A4688" s="329"/>
    </row>
    <row r="4689" ht="12">
      <c r="A4689" s="329"/>
    </row>
    <row r="4690" ht="12">
      <c r="A4690" s="329"/>
    </row>
    <row r="4691" ht="12">
      <c r="A4691" s="329"/>
    </row>
    <row r="4692" ht="12">
      <c r="A4692" s="329"/>
    </row>
    <row r="4693" ht="12">
      <c r="A4693" s="329"/>
    </row>
    <row r="4694" ht="12">
      <c r="A4694" s="329"/>
    </row>
    <row r="4695" ht="12">
      <c r="A4695" s="329"/>
    </row>
    <row r="4696" ht="12">
      <c r="A4696" s="329"/>
    </row>
    <row r="4697" ht="12">
      <c r="A4697" s="329"/>
    </row>
    <row r="4698" ht="12">
      <c r="A4698" s="329"/>
    </row>
    <row r="4699" ht="12">
      <c r="A4699" s="329"/>
    </row>
    <row r="4700" ht="12">
      <c r="A4700" s="329"/>
    </row>
    <row r="4701" ht="12">
      <c r="A4701" s="329"/>
    </row>
    <row r="4702" ht="12">
      <c r="A4702" s="329"/>
    </row>
    <row r="4703" ht="12">
      <c r="A4703" s="329"/>
    </row>
    <row r="4704" ht="12">
      <c r="A4704" s="329"/>
    </row>
    <row r="4705" ht="12">
      <c r="A4705" s="329"/>
    </row>
    <row r="4706" ht="12">
      <c r="A4706" s="329"/>
    </row>
    <row r="4707" ht="12">
      <c r="A4707" s="329"/>
    </row>
    <row r="4708" ht="12">
      <c r="A4708" s="329"/>
    </row>
    <row r="4709" ht="12">
      <c r="A4709" s="329"/>
    </row>
    <row r="4710" ht="12">
      <c r="A4710" s="329"/>
    </row>
    <row r="4711" ht="12">
      <c r="A4711" s="329"/>
    </row>
    <row r="4712" ht="12">
      <c r="A4712" s="329"/>
    </row>
    <row r="4713" ht="12">
      <c r="A4713" s="329"/>
    </row>
    <row r="4714" ht="12">
      <c r="A4714" s="329"/>
    </row>
    <row r="4715" ht="12">
      <c r="A4715" s="329"/>
    </row>
    <row r="4716" ht="12">
      <c r="A4716" s="329"/>
    </row>
    <row r="4717" ht="12">
      <c r="A4717" s="329"/>
    </row>
    <row r="4718" ht="12">
      <c r="A4718" s="329"/>
    </row>
    <row r="4719" ht="12">
      <c r="A4719" s="329"/>
    </row>
    <row r="4720" ht="12">
      <c r="A4720" s="329"/>
    </row>
    <row r="4721" ht="12">
      <c r="A4721" s="329"/>
    </row>
    <row r="4722" ht="12">
      <c r="A4722" s="329"/>
    </row>
    <row r="4723" ht="12">
      <c r="A4723" s="329"/>
    </row>
    <row r="4724" ht="12">
      <c r="A4724" s="329"/>
    </row>
    <row r="4725" ht="12">
      <c r="A4725" s="329"/>
    </row>
    <row r="4726" ht="12">
      <c r="A4726" s="329"/>
    </row>
    <row r="4727" ht="12">
      <c r="A4727" s="329"/>
    </row>
    <row r="4728" ht="12">
      <c r="A4728" s="329"/>
    </row>
    <row r="4729" ht="12">
      <c r="A4729" s="329"/>
    </row>
    <row r="4730" ht="12">
      <c r="A4730" s="329"/>
    </row>
    <row r="4731" ht="12">
      <c r="A4731" s="329"/>
    </row>
    <row r="4732" ht="12">
      <c r="A4732" s="329"/>
    </row>
    <row r="4733" ht="12">
      <c r="A4733" s="329"/>
    </row>
    <row r="4734" ht="12">
      <c r="A4734" s="329"/>
    </row>
    <row r="4735" ht="12">
      <c r="A4735" s="329"/>
    </row>
    <row r="4736" ht="12">
      <c r="A4736" s="329"/>
    </row>
    <row r="4737" ht="12">
      <c r="A4737" s="329"/>
    </row>
    <row r="4738" ht="12">
      <c r="A4738" s="329"/>
    </row>
    <row r="4739" ht="12">
      <c r="A4739" s="329"/>
    </row>
    <row r="4740" ht="12">
      <c r="A4740" s="329"/>
    </row>
    <row r="4741" ht="12">
      <c r="A4741" s="329"/>
    </row>
    <row r="4742" ht="12">
      <c r="A4742" s="329"/>
    </row>
    <row r="4743" ht="12">
      <c r="A4743" s="329"/>
    </row>
    <row r="4744" ht="12">
      <c r="A4744" s="329"/>
    </row>
    <row r="4745" ht="12">
      <c r="A4745" s="329"/>
    </row>
    <row r="4746" ht="12">
      <c r="A4746" s="329"/>
    </row>
    <row r="4747" ht="12">
      <c r="A4747" s="329"/>
    </row>
    <row r="4748" ht="12">
      <c r="A4748" s="329"/>
    </row>
    <row r="4749" ht="12">
      <c r="A4749" s="329"/>
    </row>
    <row r="4750" ht="12">
      <c r="A4750" s="329"/>
    </row>
    <row r="4751" ht="12">
      <c r="A4751" s="329"/>
    </row>
    <row r="4752" ht="12">
      <c r="A4752" s="329"/>
    </row>
    <row r="4753" ht="12">
      <c r="A4753" s="329"/>
    </row>
    <row r="4754" ht="12">
      <c r="A4754" s="329"/>
    </row>
    <row r="4755" ht="12">
      <c r="A4755" s="329"/>
    </row>
    <row r="4756" ht="12">
      <c r="A4756" s="329"/>
    </row>
    <row r="4757" ht="12">
      <c r="A4757" s="329"/>
    </row>
    <row r="4758" ht="12">
      <c r="A4758" s="329"/>
    </row>
    <row r="4759" ht="12">
      <c r="A4759" s="329"/>
    </row>
    <row r="4760" ht="12">
      <c r="A4760" s="329"/>
    </row>
    <row r="4761" ht="12">
      <c r="A4761" s="329"/>
    </row>
    <row r="4762" ht="12">
      <c r="A4762" s="329"/>
    </row>
    <row r="4763" ht="12">
      <c r="A4763" s="329"/>
    </row>
    <row r="4764" ht="12">
      <c r="A4764" s="329"/>
    </row>
    <row r="4765" ht="12">
      <c r="A4765" s="329"/>
    </row>
    <row r="4766" ht="12">
      <c r="A4766" s="329"/>
    </row>
    <row r="4767" ht="12">
      <c r="A4767" s="329"/>
    </row>
    <row r="4768" ht="12">
      <c r="A4768" s="329"/>
    </row>
    <row r="4769" ht="12">
      <c r="A4769" s="329"/>
    </row>
    <row r="4770" ht="12">
      <c r="A4770" s="329"/>
    </row>
    <row r="4771" ht="12">
      <c r="A4771" s="329"/>
    </row>
    <row r="4772" ht="12">
      <c r="A4772" s="329"/>
    </row>
    <row r="4773" ht="12">
      <c r="A4773" s="329"/>
    </row>
    <row r="4774" ht="12">
      <c r="A4774" s="329"/>
    </row>
    <row r="4775" ht="12">
      <c r="A4775" s="329"/>
    </row>
    <row r="4776" ht="12">
      <c r="A4776" s="329"/>
    </row>
    <row r="4777" ht="12">
      <c r="A4777" s="329"/>
    </row>
    <row r="4778" ht="12">
      <c r="A4778" s="329"/>
    </row>
    <row r="4779" ht="12">
      <c r="A4779" s="329"/>
    </row>
    <row r="4780" ht="12">
      <c r="A4780" s="329"/>
    </row>
    <row r="4781" ht="12">
      <c r="A4781" s="329"/>
    </row>
    <row r="4782" ht="12">
      <c r="A4782" s="329"/>
    </row>
    <row r="4783" ht="12">
      <c r="A4783" s="329"/>
    </row>
    <row r="4784" ht="12">
      <c r="A4784" s="329"/>
    </row>
    <row r="4785" ht="12">
      <c r="A4785" s="329"/>
    </row>
    <row r="4786" ht="12">
      <c r="A4786" s="329"/>
    </row>
    <row r="4787" ht="12">
      <c r="A4787" s="329"/>
    </row>
    <row r="4788" ht="12">
      <c r="A4788" s="329"/>
    </row>
    <row r="4789" ht="12">
      <c r="A4789" s="329"/>
    </row>
    <row r="4790" ht="12">
      <c r="A4790" s="329"/>
    </row>
    <row r="4791" ht="12">
      <c r="A4791" s="329"/>
    </row>
    <row r="4792" ht="12">
      <c r="A4792" s="329"/>
    </row>
    <row r="4793" ht="12">
      <c r="A4793" s="329"/>
    </row>
    <row r="4794" ht="12">
      <c r="A4794" s="329"/>
    </row>
    <row r="4795" ht="12">
      <c r="A4795" s="329"/>
    </row>
    <row r="4796" ht="12">
      <c r="A4796" s="329"/>
    </row>
    <row r="4797" ht="12">
      <c r="A4797" s="329"/>
    </row>
    <row r="4798" ht="12">
      <c r="A4798" s="329"/>
    </row>
    <row r="4799" ht="12">
      <c r="A4799" s="329"/>
    </row>
    <row r="4800" ht="12">
      <c r="A4800" s="329"/>
    </row>
    <row r="4801" ht="12">
      <c r="A4801" s="329"/>
    </row>
    <row r="4802" ht="12">
      <c r="A4802" s="329"/>
    </row>
    <row r="4803" ht="12">
      <c r="A4803" s="329"/>
    </row>
    <row r="4804" ht="12">
      <c r="A4804" s="329"/>
    </row>
    <row r="4805" ht="12">
      <c r="A4805" s="329"/>
    </row>
    <row r="4806" ht="12">
      <c r="A4806" s="329"/>
    </row>
    <row r="4807" ht="12">
      <c r="A4807" s="329"/>
    </row>
    <row r="4808" ht="12">
      <c r="A4808" s="329"/>
    </row>
    <row r="4809" ht="12">
      <c r="A4809" s="329"/>
    </row>
    <row r="4810" ht="12">
      <c r="A4810" s="329"/>
    </row>
    <row r="4811" ht="12">
      <c r="A4811" s="329"/>
    </row>
    <row r="4812" ht="12">
      <c r="A4812" s="329"/>
    </row>
    <row r="4813" ht="12">
      <c r="A4813" s="329"/>
    </row>
    <row r="4814" ht="12">
      <c r="A4814" s="329"/>
    </row>
    <row r="4815" ht="12">
      <c r="A4815" s="329"/>
    </row>
    <row r="4816" ht="12">
      <c r="A4816" s="329"/>
    </row>
    <row r="4817" ht="12">
      <c r="A4817" s="329"/>
    </row>
    <row r="4818" ht="12">
      <c r="A4818" s="329"/>
    </row>
    <row r="4819" ht="12">
      <c r="A4819" s="329"/>
    </row>
    <row r="4820" ht="12">
      <c r="A4820" s="329"/>
    </row>
    <row r="4821" ht="12">
      <c r="A4821" s="329"/>
    </row>
    <row r="4822" ht="12">
      <c r="A4822" s="329"/>
    </row>
    <row r="4823" ht="12">
      <c r="A4823" s="329"/>
    </row>
    <row r="4824" ht="12">
      <c r="A4824" s="329"/>
    </row>
    <row r="4825" ht="12">
      <c r="A4825" s="329"/>
    </row>
    <row r="4826" ht="12">
      <c r="A4826" s="329"/>
    </row>
    <row r="4827" ht="12">
      <c r="A4827" s="329"/>
    </row>
    <row r="4828" ht="12">
      <c r="A4828" s="329"/>
    </row>
    <row r="4829" ht="12">
      <c r="A4829" s="329"/>
    </row>
    <row r="4830" ht="12">
      <c r="A4830" s="329"/>
    </row>
    <row r="4831" ht="12">
      <c r="A4831" s="329"/>
    </row>
    <row r="4832" ht="12">
      <c r="A4832" s="329"/>
    </row>
    <row r="4833" ht="12">
      <c r="A4833" s="329"/>
    </row>
  </sheetData>
  <sheetProtection password="D871" sheet="1" objects="1" scenarios="1" selectLockedCells="1"/>
  <mergeCells count="11">
    <mergeCell ref="F7:G7"/>
    <mergeCell ref="E648:F648"/>
    <mergeCell ref="E646:F646"/>
    <mergeCell ref="A383:H383"/>
    <mergeCell ref="G18:H18"/>
    <mergeCell ref="F8:G8"/>
    <mergeCell ref="G2:H2"/>
    <mergeCell ref="B14:G14"/>
    <mergeCell ref="B15:C15"/>
    <mergeCell ref="F10:G10"/>
    <mergeCell ref="F6:G6"/>
  </mergeCells>
  <dataValidations count="4">
    <dataValidation allowBlank="1" showInputMessage="1" showErrorMessage="1" promptTitle="uPOZORENJE!" prompt="Ako vrijednost na AOP352 postoji AOP353 mora biti 0." sqref="D373:G373"/>
    <dataValidation allowBlank="1" showInputMessage="1" showErrorMessage="1" promptTitle="UPOZORENJE!" prompt="Ako vrijednost na AOP353 postoji AOP352 mora biti 0." sqref="D374:G374"/>
    <dataValidation type="whole" operator="greaterThanOrEqual" allowBlank="1" showErrorMessage="1" errorTitle="Nedozvoljen unos" error="Podatak mora biti pozitivan i cjelobrojan, u slučaju da je nula upišite nulu." sqref="G24:G31 D24:E31 F24 G33:G37 D33:E37 F33 D40:G40 D48:G49 G80:G81 D80:E81 G83:G84 D83:E84 G87:G94 D87:E94 F87:F90 D96:G98 G102:G105 D102:E105 F103:F105 G112 D112:E112 G115:G117 D115:E117 G119:G125 D119:E125 F121:F125 D127 G136 D136:E136 D141:G141 D143:G145 D148:G150 D152:G156 D159:G167 D169:G173 G181:G185 D181:E185 G187:G190 D187:E190 G193:G194 D193:E194 G198 D198:E198 G207:G208 D207:E208 G214:G215 D214:E215 G218 D218:E218 G221 D221:E221 G232:G233 D232:E233 G245:G248 D245:E248 G253 D253:E253 G278 D278:E278 G320 D320:E320 G324:G330 D324:E330">
      <formula1>0</formula1>
    </dataValidation>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F25:F31 F34:F37 F80:F81 F83:F84 F91:F94 F102 F112 F115:F117 F119:F120 F136 F181:F185 F187:F190 F193:F194 F198 F207:F208 F214:F215 F218 F221 F232:F233 F245:F248 F253 F278 F320 F324:F330 F332 F346 F362 F394 F401 F420 F459 F491 F512:F513">
      <formula1>E25</formula1>
    </dataValidation>
  </dataValidations>
  <printOptions/>
  <pageMargins left="0.3937007874015748" right="0.3937007874015748" top="0.5905511811023623" bottom="0.5905511811023623" header="0.5118110236220472" footer="0.5118110236220472"/>
  <pageSetup horizontalDpi="600" verticalDpi="600" orientation="landscape" paperSize="9" scale="95" r:id="rId2"/>
  <headerFooter alignWithMargins="0">
    <oddFooter>&amp;C
</oddFooter>
  </headerFooter>
  <drawing r:id="rId1"/>
</worksheet>
</file>

<file path=xl/worksheets/sheet3.xml><?xml version="1.0" encoding="utf-8"?>
<worksheet xmlns="http://schemas.openxmlformats.org/spreadsheetml/2006/main" xmlns:r="http://schemas.openxmlformats.org/officeDocument/2006/relationships">
  <sheetPr codeName="List3">
    <tabColor indexed="10"/>
  </sheetPr>
  <dimension ref="A1:I564"/>
  <sheetViews>
    <sheetView showGridLines="0" zoomScale="95" zoomScaleNormal="95" zoomScalePageLayoutView="0" workbookViewId="0" topLeftCell="A1">
      <selection activeCell="E231" sqref="E231"/>
    </sheetView>
  </sheetViews>
  <sheetFormatPr defaultColWidth="9.140625" defaultRowHeight="12.75"/>
  <cols>
    <col min="1" max="1" width="14.8515625" style="327" customWidth="1"/>
    <col min="2" max="2" width="66.7109375" style="327" customWidth="1"/>
    <col min="3" max="3" width="5.28125" style="327" customWidth="1"/>
    <col min="4" max="5" width="16.7109375" style="328" customWidth="1"/>
    <col min="6" max="7" width="9.140625" style="327" customWidth="1"/>
    <col min="8" max="8" width="12.421875" style="327" customWidth="1"/>
    <col min="9" max="9" width="13.140625" style="327" customWidth="1"/>
    <col min="10" max="16384" width="9.140625" style="327" customWidth="1"/>
  </cols>
  <sheetData>
    <row r="1" spans="1:5" ht="15" customHeight="1" thickBot="1" thickTop="1">
      <c r="A1" s="579"/>
      <c r="B1" s="560"/>
      <c r="C1" s="580"/>
      <c r="D1" s="194"/>
      <c r="E1" s="702" t="s">
        <v>2669</v>
      </c>
    </row>
    <row r="2" spans="1:6" ht="13.5" thickTop="1">
      <c r="A2" s="579"/>
      <c r="B2" s="560"/>
      <c r="C2" s="580"/>
      <c r="D2" s="194"/>
      <c r="E2" s="194"/>
      <c r="F2" s="194"/>
    </row>
    <row r="3" spans="1:6" ht="26.25" customHeight="1">
      <c r="A3" s="581" t="s">
        <v>2670</v>
      </c>
      <c r="B3" s="571"/>
      <c r="C3" s="582"/>
      <c r="D3" s="194" t="s">
        <v>2671</v>
      </c>
      <c r="E3" s="574"/>
      <c r="F3" s="190"/>
    </row>
    <row r="4" spans="1:6" ht="19.5" customHeight="1">
      <c r="A4" s="583"/>
      <c r="B4" s="554"/>
      <c r="C4" s="582"/>
      <c r="D4" s="194"/>
      <c r="E4" s="194"/>
      <c r="F4" s="194"/>
    </row>
    <row r="5" spans="1:6" ht="19.5" customHeight="1">
      <c r="A5" s="584" t="s">
        <v>2672</v>
      </c>
      <c r="B5" s="593" t="s">
        <v>2533</v>
      </c>
      <c r="C5" s="582"/>
      <c r="D5" s="194" t="s">
        <v>2673</v>
      </c>
      <c r="E5" s="594"/>
      <c r="F5" s="558"/>
    </row>
    <row r="6" spans="1:6" ht="19.5" customHeight="1">
      <c r="A6" s="583"/>
      <c r="B6" s="239"/>
      <c r="C6" s="582"/>
      <c r="D6" s="194" t="s">
        <v>2674</v>
      </c>
      <c r="E6" s="739"/>
      <c r="F6" s="740"/>
    </row>
    <row r="7" spans="1:6" ht="19.5" customHeight="1">
      <c r="A7" s="584" t="s">
        <v>2675</v>
      </c>
      <c r="B7" s="592" t="s">
        <v>2533</v>
      </c>
      <c r="C7" s="582"/>
      <c r="D7" s="194" t="s">
        <v>2676</v>
      </c>
      <c r="E7" s="737"/>
      <c r="F7" s="738"/>
    </row>
    <row r="8" spans="1:6" ht="19.5" customHeight="1">
      <c r="A8" s="583"/>
      <c r="B8" s="560"/>
      <c r="C8" s="585"/>
      <c r="D8" s="194" t="s">
        <v>2677</v>
      </c>
      <c r="E8" s="737"/>
      <c r="F8" s="738"/>
    </row>
    <row r="9" spans="1:6" ht="53.25" customHeight="1">
      <c r="A9" s="586" t="s">
        <v>2678</v>
      </c>
      <c r="B9" s="571"/>
      <c r="C9" s="582"/>
      <c r="D9" s="194"/>
      <c r="E9" s="194"/>
      <c r="F9" s="194"/>
    </row>
    <row r="10" spans="1:6" ht="19.5" customHeight="1">
      <c r="A10" s="579"/>
      <c r="B10" s="560"/>
      <c r="C10" s="580"/>
      <c r="D10" s="194"/>
      <c r="E10" s="194"/>
      <c r="F10" s="194"/>
    </row>
    <row r="11" spans="1:6" ht="25.5">
      <c r="A11" s="741" t="s">
        <v>2679</v>
      </c>
      <c r="B11" s="741"/>
      <c r="C11" s="741"/>
      <c r="D11" s="741"/>
      <c r="E11" s="741"/>
      <c r="F11" s="741"/>
    </row>
    <row r="12" spans="1:6" ht="12.75">
      <c r="A12" s="579"/>
      <c r="B12" s="239"/>
      <c r="C12" s="587"/>
      <c r="D12" s="588"/>
      <c r="E12" s="588"/>
      <c r="F12" s="588"/>
    </row>
    <row r="13" spans="1:6" ht="19.5" customHeight="1">
      <c r="A13" s="579"/>
      <c r="B13" s="589" t="s">
        <v>303</v>
      </c>
      <c r="D13" s="595" t="s">
        <v>1115</v>
      </c>
      <c r="E13" s="590" t="s">
        <v>5</v>
      </c>
      <c r="F13" s="588"/>
    </row>
    <row r="14" spans="1:2" ht="12.75">
      <c r="A14" s="569"/>
      <c r="B14" s="591"/>
    </row>
    <row r="15" spans="1:2" ht="12.75">
      <c r="A15" s="569"/>
      <c r="B15" s="591"/>
    </row>
    <row r="17" spans="5:6" ht="13.5" thickBot="1">
      <c r="E17" s="725" t="s">
        <v>1784</v>
      </c>
      <c r="F17" s="725"/>
    </row>
    <row r="18" spans="1:6" ht="36">
      <c r="A18" s="1" t="s">
        <v>1785</v>
      </c>
      <c r="B18" s="2" t="s">
        <v>1775</v>
      </c>
      <c r="C18" s="3" t="s">
        <v>1776</v>
      </c>
      <c r="D18" s="30" t="s">
        <v>272</v>
      </c>
      <c r="E18" s="31" t="s">
        <v>273</v>
      </c>
      <c r="F18" s="4" t="s">
        <v>2264</v>
      </c>
    </row>
    <row r="19" spans="1:6" ht="13.5" thickBot="1">
      <c r="A19" s="38">
        <v>1</v>
      </c>
      <c r="B19" s="38">
        <v>2</v>
      </c>
      <c r="C19" s="39">
        <v>3</v>
      </c>
      <c r="D19" s="40">
        <v>4</v>
      </c>
      <c r="E19" s="41">
        <v>5</v>
      </c>
      <c r="F19" s="38">
        <v>6</v>
      </c>
    </row>
    <row r="20" spans="1:6" s="431" customFormat="1" ht="12.75">
      <c r="A20" s="42"/>
      <c r="B20" s="47" t="s">
        <v>921</v>
      </c>
      <c r="C20" s="43" t="s">
        <v>907</v>
      </c>
      <c r="D20" s="51">
        <f>D21+D80</f>
        <v>0</v>
      </c>
      <c r="E20" s="51">
        <f>E21+E80</f>
        <v>0</v>
      </c>
      <c r="F20" s="715">
        <f>IF(D20=0,"",(IF(E20=0,"",E20/D20*100)))</f>
      </c>
    </row>
    <row r="21" spans="1:6" s="431" customFormat="1" ht="12.75">
      <c r="A21" s="43" t="s">
        <v>906</v>
      </c>
      <c r="B21" s="44" t="s">
        <v>922</v>
      </c>
      <c r="C21" s="45" t="s">
        <v>909</v>
      </c>
      <c r="D21" s="48">
        <f>D22+D26+D64+D65+D69+D76</f>
        <v>0</v>
      </c>
      <c r="E21" s="48">
        <f>E22+E26+E64+E65+E69+E76</f>
        <v>0</v>
      </c>
      <c r="F21" s="716">
        <f aca="true" t="shared" si="0" ref="F21:F83">IF(D21=0,"",(IF(E21=0,"",E21/D21*100)))</f>
      </c>
    </row>
    <row r="22" spans="1:6" s="431" customFormat="1" ht="12.75">
      <c r="A22" s="45" t="s">
        <v>908</v>
      </c>
      <c r="B22" s="46" t="s">
        <v>832</v>
      </c>
      <c r="C22" s="45" t="s">
        <v>910</v>
      </c>
      <c r="D22" s="49">
        <f>D23+D24-D25</f>
        <v>0</v>
      </c>
      <c r="E22" s="49">
        <f>E23+E24-E25</f>
        <v>0</v>
      </c>
      <c r="F22" s="716">
        <f t="shared" si="0"/>
      </c>
    </row>
    <row r="23" spans="1:6" ht="12.75">
      <c r="A23" s="29" t="s">
        <v>872</v>
      </c>
      <c r="B23" s="27" t="s">
        <v>833</v>
      </c>
      <c r="C23" s="29" t="s">
        <v>1167</v>
      </c>
      <c r="D23" s="52">
        <v>0</v>
      </c>
      <c r="E23" s="52">
        <v>0</v>
      </c>
      <c r="F23" s="716">
        <f t="shared" si="0"/>
      </c>
    </row>
    <row r="24" spans="1:6" ht="12.75">
      <c r="A24" s="29" t="s">
        <v>873</v>
      </c>
      <c r="B24" s="27" t="s">
        <v>834</v>
      </c>
      <c r="C24" s="29" t="s">
        <v>1168</v>
      </c>
      <c r="D24" s="52">
        <v>0</v>
      </c>
      <c r="E24" s="52">
        <v>0</v>
      </c>
      <c r="F24" s="716">
        <f t="shared" si="0"/>
      </c>
    </row>
    <row r="25" spans="1:6" s="431" customFormat="1" ht="12.75">
      <c r="A25" s="45" t="s">
        <v>911</v>
      </c>
      <c r="B25" s="46" t="s">
        <v>835</v>
      </c>
      <c r="C25" s="45" t="s">
        <v>912</v>
      </c>
      <c r="D25" s="53">
        <v>0</v>
      </c>
      <c r="E25" s="53">
        <v>0</v>
      </c>
      <c r="F25" s="716">
        <f t="shared" si="0"/>
      </c>
    </row>
    <row r="26" spans="1:6" s="431" customFormat="1" ht="12.75">
      <c r="A26" s="45" t="s">
        <v>913</v>
      </c>
      <c r="B26" s="46" t="s">
        <v>1860</v>
      </c>
      <c r="C26" s="45" t="s">
        <v>914</v>
      </c>
      <c r="D26" s="49">
        <f>D27+D33+D42+D48+D54+D58</f>
        <v>0</v>
      </c>
      <c r="E26" s="49">
        <f>E27+E33+E42+E48+E54+E58</f>
        <v>0</v>
      </c>
      <c r="F26" s="716">
        <f t="shared" si="0"/>
      </c>
    </row>
    <row r="27" spans="1:6" ht="12.75">
      <c r="A27" s="29" t="s">
        <v>874</v>
      </c>
      <c r="B27" s="27" t="s">
        <v>836</v>
      </c>
      <c r="C27" s="29" t="s">
        <v>1169</v>
      </c>
      <c r="D27" s="50">
        <f>D28+D29+D30+D31-D32</f>
        <v>0</v>
      </c>
      <c r="E27" s="50">
        <f>E28+E29+E30+E31-E32</f>
        <v>0</v>
      </c>
      <c r="F27" s="716">
        <f t="shared" si="0"/>
      </c>
    </row>
    <row r="28" spans="1:6" ht="12.75">
      <c r="A28" s="29" t="s">
        <v>875</v>
      </c>
      <c r="B28" s="27" t="s">
        <v>1036</v>
      </c>
      <c r="C28" s="29" t="s">
        <v>1170</v>
      </c>
      <c r="D28" s="52">
        <v>0</v>
      </c>
      <c r="E28" s="52">
        <v>0</v>
      </c>
      <c r="F28" s="716">
        <f t="shared" si="0"/>
      </c>
    </row>
    <row r="29" spans="1:6" ht="12.75">
      <c r="A29" s="29" t="s">
        <v>876</v>
      </c>
      <c r="B29" s="27" t="s">
        <v>1037</v>
      </c>
      <c r="C29" s="29" t="s">
        <v>1171</v>
      </c>
      <c r="D29" s="52">
        <v>0</v>
      </c>
      <c r="E29" s="52">
        <v>0</v>
      </c>
      <c r="F29" s="716">
        <f t="shared" si="0"/>
      </c>
    </row>
    <row r="30" spans="1:6" ht="12.75">
      <c r="A30" s="29" t="s">
        <v>877</v>
      </c>
      <c r="B30" s="27" t="s">
        <v>1038</v>
      </c>
      <c r="C30" s="29" t="s">
        <v>1172</v>
      </c>
      <c r="D30" s="52">
        <v>0</v>
      </c>
      <c r="E30" s="52">
        <v>0</v>
      </c>
      <c r="F30" s="716">
        <f t="shared" si="0"/>
      </c>
    </row>
    <row r="31" spans="1:6" ht="12.75">
      <c r="A31" s="29" t="s">
        <v>878</v>
      </c>
      <c r="B31" s="27" t="s">
        <v>1039</v>
      </c>
      <c r="C31" s="29" t="s">
        <v>1173</v>
      </c>
      <c r="D31" s="52">
        <v>0</v>
      </c>
      <c r="E31" s="52">
        <v>0</v>
      </c>
      <c r="F31" s="716">
        <f t="shared" si="0"/>
      </c>
    </row>
    <row r="32" spans="1:6" s="431" customFormat="1" ht="12.75">
      <c r="A32" s="45" t="s">
        <v>915</v>
      </c>
      <c r="B32" s="46" t="s">
        <v>837</v>
      </c>
      <c r="C32" s="45" t="s">
        <v>916</v>
      </c>
      <c r="D32" s="53">
        <v>0</v>
      </c>
      <c r="E32" s="53">
        <v>0</v>
      </c>
      <c r="F32" s="716">
        <f t="shared" si="0"/>
      </c>
    </row>
    <row r="33" spans="1:6" ht="12.75">
      <c r="A33" s="29" t="s">
        <v>694</v>
      </c>
      <c r="B33" s="27" t="s">
        <v>838</v>
      </c>
      <c r="C33" s="29" t="s">
        <v>1174</v>
      </c>
      <c r="D33" s="50">
        <f>D34+D35+D36+D37+D38+D39+D40-D41</f>
        <v>0</v>
      </c>
      <c r="E33" s="50">
        <f>E34+E35+E36+E37+E38+E39+E40-E41</f>
        <v>0</v>
      </c>
      <c r="F33" s="716">
        <f t="shared" si="0"/>
      </c>
    </row>
    <row r="34" spans="1:6" ht="12.75">
      <c r="A34" s="29" t="s">
        <v>879</v>
      </c>
      <c r="B34" s="27" t="s">
        <v>1041</v>
      </c>
      <c r="C34" s="29" t="s">
        <v>1175</v>
      </c>
      <c r="D34" s="52">
        <v>0</v>
      </c>
      <c r="E34" s="52">
        <v>0</v>
      </c>
      <c r="F34" s="716">
        <f t="shared" si="0"/>
      </c>
    </row>
    <row r="35" spans="1:6" ht="12.75">
      <c r="A35" s="29" t="s">
        <v>880</v>
      </c>
      <c r="B35" s="27" t="s">
        <v>1042</v>
      </c>
      <c r="C35" s="29" t="s">
        <v>1176</v>
      </c>
      <c r="D35" s="52">
        <v>0</v>
      </c>
      <c r="E35" s="52">
        <v>0</v>
      </c>
      <c r="F35" s="716">
        <f t="shared" si="0"/>
      </c>
    </row>
    <row r="36" spans="1:6" ht="12.75">
      <c r="A36" s="29" t="s">
        <v>881</v>
      </c>
      <c r="B36" s="27" t="s">
        <v>2692</v>
      </c>
      <c r="C36" s="29" t="s">
        <v>1177</v>
      </c>
      <c r="D36" s="52">
        <v>0</v>
      </c>
      <c r="E36" s="52">
        <v>0</v>
      </c>
      <c r="F36" s="716">
        <f t="shared" si="0"/>
      </c>
    </row>
    <row r="37" spans="1:6" ht="12.75">
      <c r="A37" s="29" t="s">
        <v>882</v>
      </c>
      <c r="B37" s="27" t="s">
        <v>2693</v>
      </c>
      <c r="C37" s="29" t="s">
        <v>699</v>
      </c>
      <c r="D37" s="52">
        <v>0</v>
      </c>
      <c r="E37" s="52">
        <v>0</v>
      </c>
      <c r="F37" s="716">
        <f t="shared" si="0"/>
      </c>
    </row>
    <row r="38" spans="1:6" ht="12.75">
      <c r="A38" s="29" t="s">
        <v>883</v>
      </c>
      <c r="B38" s="27" t="s">
        <v>2694</v>
      </c>
      <c r="C38" s="29" t="s">
        <v>700</v>
      </c>
      <c r="D38" s="52">
        <v>0</v>
      </c>
      <c r="E38" s="52">
        <v>0</v>
      </c>
      <c r="F38" s="716">
        <f t="shared" si="0"/>
      </c>
    </row>
    <row r="39" spans="1:6" ht="12.75">
      <c r="A39" s="29" t="s">
        <v>884</v>
      </c>
      <c r="B39" s="27" t="s">
        <v>2695</v>
      </c>
      <c r="C39" s="29" t="s">
        <v>701</v>
      </c>
      <c r="D39" s="52">
        <v>0</v>
      </c>
      <c r="E39" s="52">
        <v>0</v>
      </c>
      <c r="F39" s="716">
        <f t="shared" si="0"/>
      </c>
    </row>
    <row r="40" spans="1:6" ht="12.75">
      <c r="A40" s="29" t="s">
        <v>885</v>
      </c>
      <c r="B40" s="27" t="s">
        <v>2696</v>
      </c>
      <c r="C40" s="29" t="s">
        <v>702</v>
      </c>
      <c r="D40" s="52">
        <v>0</v>
      </c>
      <c r="E40" s="52">
        <v>0</v>
      </c>
      <c r="F40" s="716">
        <f t="shared" si="0"/>
      </c>
    </row>
    <row r="41" spans="1:6" s="431" customFormat="1" ht="12.75">
      <c r="A41" s="45" t="s">
        <v>917</v>
      </c>
      <c r="B41" s="46" t="s">
        <v>839</v>
      </c>
      <c r="C41" s="45" t="s">
        <v>918</v>
      </c>
      <c r="D41" s="53">
        <v>0</v>
      </c>
      <c r="E41" s="53">
        <v>0</v>
      </c>
      <c r="F41" s="716">
        <f t="shared" si="0"/>
      </c>
    </row>
    <row r="42" spans="1:6" ht="12.75">
      <c r="A42" s="29" t="s">
        <v>695</v>
      </c>
      <c r="B42" s="27" t="s">
        <v>1861</v>
      </c>
      <c r="C42" s="29" t="s">
        <v>703</v>
      </c>
      <c r="D42" s="50">
        <f>D43+D44+D45+D46-D47</f>
        <v>0</v>
      </c>
      <c r="E42" s="50">
        <f>E43+E44+E45+E46-E47</f>
        <v>0</v>
      </c>
      <c r="F42" s="716">
        <f t="shared" si="0"/>
      </c>
    </row>
    <row r="43" spans="1:6" ht="12.75">
      <c r="A43" s="29" t="s">
        <v>886</v>
      </c>
      <c r="B43" s="27" t="s">
        <v>2702</v>
      </c>
      <c r="C43" s="29" t="s">
        <v>704</v>
      </c>
      <c r="D43" s="52">
        <v>0</v>
      </c>
      <c r="E43" s="52">
        <v>0</v>
      </c>
      <c r="F43" s="716">
        <f t="shared" si="0"/>
      </c>
    </row>
    <row r="44" spans="1:6" ht="12.75">
      <c r="A44" s="29" t="s">
        <v>887</v>
      </c>
      <c r="B44" s="27" t="s">
        <v>2703</v>
      </c>
      <c r="C44" s="29" t="s">
        <v>894</v>
      </c>
      <c r="D44" s="52">
        <v>0</v>
      </c>
      <c r="E44" s="52">
        <v>0</v>
      </c>
      <c r="F44" s="716">
        <f t="shared" si="0"/>
      </c>
    </row>
    <row r="45" spans="1:6" ht="12.75">
      <c r="A45" s="29" t="s">
        <v>888</v>
      </c>
      <c r="B45" s="27" t="s">
        <v>587</v>
      </c>
      <c r="C45" s="29" t="s">
        <v>705</v>
      </c>
      <c r="D45" s="52">
        <v>0</v>
      </c>
      <c r="E45" s="52">
        <v>0</v>
      </c>
      <c r="F45" s="716">
        <f t="shared" si="0"/>
      </c>
    </row>
    <row r="46" spans="1:6" ht="12.75">
      <c r="A46" s="29" t="s">
        <v>889</v>
      </c>
      <c r="B46" s="27" t="s">
        <v>2705</v>
      </c>
      <c r="C46" s="29" t="s">
        <v>706</v>
      </c>
      <c r="D46" s="52">
        <v>0</v>
      </c>
      <c r="E46" s="52">
        <v>0</v>
      </c>
      <c r="F46" s="716">
        <f t="shared" si="0"/>
      </c>
    </row>
    <row r="47" spans="1:6" s="431" customFormat="1" ht="12.75">
      <c r="A47" s="45" t="s">
        <v>919</v>
      </c>
      <c r="B47" s="46" t="s">
        <v>840</v>
      </c>
      <c r="C47" s="29" t="s">
        <v>707</v>
      </c>
      <c r="D47" s="53">
        <v>0</v>
      </c>
      <c r="E47" s="53">
        <v>0</v>
      </c>
      <c r="F47" s="716">
        <f t="shared" si="0"/>
      </c>
    </row>
    <row r="48" spans="1:6" s="432" customFormat="1" ht="25.5">
      <c r="A48" s="54" t="s">
        <v>696</v>
      </c>
      <c r="B48" s="55" t="s">
        <v>1862</v>
      </c>
      <c r="C48" s="29" t="s">
        <v>1863</v>
      </c>
      <c r="D48" s="56">
        <f>D49+D50+D51+D52-D53</f>
        <v>0</v>
      </c>
      <c r="E48" s="56">
        <f>E49+E50+E51+E52-E53</f>
        <v>0</v>
      </c>
      <c r="F48" s="716">
        <f t="shared" si="0"/>
      </c>
    </row>
    <row r="49" spans="1:6" ht="12.75">
      <c r="A49" s="29" t="s">
        <v>890</v>
      </c>
      <c r="B49" s="27" t="s">
        <v>2707</v>
      </c>
      <c r="C49" s="29" t="s">
        <v>708</v>
      </c>
      <c r="D49" s="52">
        <v>0</v>
      </c>
      <c r="E49" s="52">
        <v>0</v>
      </c>
      <c r="F49" s="716">
        <f t="shared" si="0"/>
      </c>
    </row>
    <row r="50" spans="1:6" ht="12.75">
      <c r="A50" s="29" t="s">
        <v>891</v>
      </c>
      <c r="B50" s="27" t="s">
        <v>841</v>
      </c>
      <c r="C50" s="29" t="s">
        <v>709</v>
      </c>
      <c r="D50" s="52">
        <v>0</v>
      </c>
      <c r="E50" s="52">
        <v>0</v>
      </c>
      <c r="F50" s="716">
        <f t="shared" si="0"/>
      </c>
    </row>
    <row r="51" spans="1:6" ht="12.75">
      <c r="A51" s="29" t="s">
        <v>892</v>
      </c>
      <c r="B51" s="27" t="s">
        <v>2709</v>
      </c>
      <c r="C51" s="29" t="s">
        <v>710</v>
      </c>
      <c r="D51" s="52">
        <v>0</v>
      </c>
      <c r="E51" s="52">
        <v>0</v>
      </c>
      <c r="F51" s="716">
        <f t="shared" si="0"/>
      </c>
    </row>
    <row r="52" spans="1:6" ht="12.75">
      <c r="A52" s="29" t="s">
        <v>893</v>
      </c>
      <c r="B52" s="27" t="s">
        <v>2710</v>
      </c>
      <c r="C52" s="29" t="s">
        <v>711</v>
      </c>
      <c r="D52" s="52">
        <v>0</v>
      </c>
      <c r="E52" s="52">
        <v>0</v>
      </c>
      <c r="F52" s="716">
        <f t="shared" si="0"/>
      </c>
    </row>
    <row r="53" spans="1:6" s="433" customFormat="1" ht="25.5">
      <c r="A53" s="63" t="s">
        <v>920</v>
      </c>
      <c r="B53" s="62" t="s">
        <v>842</v>
      </c>
      <c r="C53" s="29" t="s">
        <v>712</v>
      </c>
      <c r="D53" s="68">
        <v>0</v>
      </c>
      <c r="E53" s="68">
        <v>0</v>
      </c>
      <c r="F53" s="716">
        <f t="shared" si="0"/>
      </c>
    </row>
    <row r="54" spans="1:6" ht="12.75">
      <c r="A54" s="29" t="s">
        <v>697</v>
      </c>
      <c r="B54" s="27" t="s">
        <v>2446</v>
      </c>
      <c r="C54" s="29" t="s">
        <v>1864</v>
      </c>
      <c r="D54" s="50">
        <f>D55+D56-D57</f>
        <v>0</v>
      </c>
      <c r="E54" s="50">
        <f>E55+E56-E57</f>
        <v>0</v>
      </c>
      <c r="F54" s="716">
        <f t="shared" si="0"/>
      </c>
    </row>
    <row r="55" spans="1:6" ht="12.75">
      <c r="A55" s="29" t="s">
        <v>895</v>
      </c>
      <c r="B55" s="27" t="s">
        <v>2712</v>
      </c>
      <c r="C55" s="29" t="s">
        <v>713</v>
      </c>
      <c r="D55" s="52">
        <v>0</v>
      </c>
      <c r="E55" s="52">
        <v>0</v>
      </c>
      <c r="F55" s="716">
        <f t="shared" si="0"/>
      </c>
    </row>
    <row r="56" spans="1:6" ht="12.75">
      <c r="A56" s="29" t="s">
        <v>896</v>
      </c>
      <c r="B56" s="27" t="s">
        <v>2713</v>
      </c>
      <c r="C56" s="29" t="s">
        <v>714</v>
      </c>
      <c r="D56" s="52">
        <v>0</v>
      </c>
      <c r="E56" s="52">
        <v>0</v>
      </c>
      <c r="F56" s="716">
        <f t="shared" si="0"/>
      </c>
    </row>
    <row r="57" spans="1:6" s="431" customFormat="1" ht="12.75">
      <c r="A57" s="45" t="s">
        <v>827</v>
      </c>
      <c r="B57" s="46" t="s">
        <v>843</v>
      </c>
      <c r="C57" s="29" t="s">
        <v>715</v>
      </c>
      <c r="D57" s="53">
        <v>0</v>
      </c>
      <c r="E57" s="53">
        <v>0</v>
      </c>
      <c r="F57" s="716">
        <f t="shared" si="0"/>
      </c>
    </row>
    <row r="58" spans="1:6" ht="12.75">
      <c r="A58" s="29" t="s">
        <v>698</v>
      </c>
      <c r="B58" s="27" t="s">
        <v>2447</v>
      </c>
      <c r="C58" s="29" t="s">
        <v>1865</v>
      </c>
      <c r="D58" s="50">
        <f>D59+D60+D61+D62-D63</f>
        <v>0</v>
      </c>
      <c r="E58" s="50">
        <f>E59+E60+E61+E62-E63</f>
        <v>0</v>
      </c>
      <c r="F58" s="716">
        <f t="shared" si="0"/>
      </c>
    </row>
    <row r="59" spans="1:6" ht="12.75">
      <c r="A59" s="29" t="s">
        <v>897</v>
      </c>
      <c r="B59" s="27" t="s">
        <v>844</v>
      </c>
      <c r="C59" s="29" t="s">
        <v>716</v>
      </c>
      <c r="D59" s="52">
        <v>0</v>
      </c>
      <c r="E59" s="52">
        <v>0</v>
      </c>
      <c r="F59" s="716">
        <f t="shared" si="0"/>
      </c>
    </row>
    <row r="60" spans="1:6" ht="12.75">
      <c r="A60" s="29" t="s">
        <v>898</v>
      </c>
      <c r="B60" s="27" t="s">
        <v>592</v>
      </c>
      <c r="C60" s="29" t="s">
        <v>717</v>
      </c>
      <c r="D60" s="52">
        <v>0</v>
      </c>
      <c r="E60" s="52">
        <v>0</v>
      </c>
      <c r="F60" s="716">
        <f t="shared" si="0"/>
      </c>
    </row>
    <row r="61" spans="1:6" ht="12.75">
      <c r="A61" s="29" t="s">
        <v>899</v>
      </c>
      <c r="B61" s="27" t="s">
        <v>2717</v>
      </c>
      <c r="C61" s="29" t="s">
        <v>718</v>
      </c>
      <c r="D61" s="52">
        <v>0</v>
      </c>
      <c r="E61" s="52">
        <v>0</v>
      </c>
      <c r="F61" s="716">
        <f t="shared" si="0"/>
      </c>
    </row>
    <row r="62" spans="1:6" ht="12.75">
      <c r="A62" s="29" t="s">
        <v>900</v>
      </c>
      <c r="B62" s="27" t="s">
        <v>2718</v>
      </c>
      <c r="C62" s="29" t="s">
        <v>719</v>
      </c>
      <c r="D62" s="52">
        <v>0</v>
      </c>
      <c r="E62" s="52">
        <v>0</v>
      </c>
      <c r="F62" s="716">
        <f t="shared" si="0"/>
      </c>
    </row>
    <row r="63" spans="1:6" s="431" customFormat="1" ht="12.75">
      <c r="A63" s="45" t="s">
        <v>828</v>
      </c>
      <c r="B63" s="46" t="s">
        <v>2537</v>
      </c>
      <c r="C63" s="29" t="s">
        <v>720</v>
      </c>
      <c r="D63" s="53">
        <v>0</v>
      </c>
      <c r="E63" s="53">
        <v>0</v>
      </c>
      <c r="F63" s="716">
        <f t="shared" si="0"/>
      </c>
    </row>
    <row r="64" spans="1:6" s="431" customFormat="1" ht="12.75">
      <c r="A64" s="45" t="s">
        <v>829</v>
      </c>
      <c r="B64" s="46" t="s">
        <v>2538</v>
      </c>
      <c r="C64" s="29" t="s">
        <v>1866</v>
      </c>
      <c r="D64" s="53">
        <v>0</v>
      </c>
      <c r="E64" s="53">
        <v>0</v>
      </c>
      <c r="F64" s="716">
        <f t="shared" si="0"/>
      </c>
    </row>
    <row r="65" spans="1:6" s="431" customFormat="1" ht="12.75">
      <c r="A65" s="45" t="s">
        <v>830</v>
      </c>
      <c r="B65" s="46" t="s">
        <v>2448</v>
      </c>
      <c r="C65" s="29" t="s">
        <v>1867</v>
      </c>
      <c r="D65" s="49">
        <f>D66+D67-D68</f>
        <v>0</v>
      </c>
      <c r="E65" s="49">
        <f>E66+E67-E68</f>
        <v>0</v>
      </c>
      <c r="F65" s="716">
        <f t="shared" si="0"/>
      </c>
    </row>
    <row r="66" spans="1:6" ht="12.75">
      <c r="A66" s="29" t="s">
        <v>901</v>
      </c>
      <c r="B66" s="27" t="s">
        <v>2539</v>
      </c>
      <c r="C66" s="29" t="s">
        <v>1868</v>
      </c>
      <c r="D66" s="52">
        <v>0</v>
      </c>
      <c r="E66" s="52">
        <v>0</v>
      </c>
      <c r="F66" s="716">
        <f t="shared" si="0"/>
      </c>
    </row>
    <row r="67" spans="1:6" ht="12.75">
      <c r="A67" s="29" t="s">
        <v>902</v>
      </c>
      <c r="B67" s="27" t="s">
        <v>2540</v>
      </c>
      <c r="C67" s="29" t="s">
        <v>721</v>
      </c>
      <c r="D67" s="52">
        <v>0</v>
      </c>
      <c r="E67" s="52">
        <v>0</v>
      </c>
      <c r="F67" s="716">
        <f t="shared" si="0"/>
      </c>
    </row>
    <row r="68" spans="1:6" ht="12.75">
      <c r="A68" s="29" t="s">
        <v>903</v>
      </c>
      <c r="B68" s="27" t="s">
        <v>2541</v>
      </c>
      <c r="C68" s="29" t="s">
        <v>722</v>
      </c>
      <c r="D68" s="52">
        <v>0</v>
      </c>
      <c r="E68" s="52">
        <v>0</v>
      </c>
      <c r="F68" s="716">
        <f t="shared" si="0"/>
      </c>
    </row>
    <row r="69" spans="1:6" s="431" customFormat="1" ht="12.75">
      <c r="A69" s="45" t="s">
        <v>831</v>
      </c>
      <c r="B69" s="46" t="s">
        <v>2449</v>
      </c>
      <c r="C69" s="29" t="s">
        <v>723</v>
      </c>
      <c r="D69" s="49">
        <f>D70+D71+D72+D73+D74+D75</f>
        <v>0</v>
      </c>
      <c r="E69" s="49">
        <f>E70+E71+E72+E73+E74+E75</f>
        <v>0</v>
      </c>
      <c r="F69" s="716">
        <f t="shared" si="0"/>
      </c>
    </row>
    <row r="70" spans="1:6" ht="12.75">
      <c r="A70" s="29" t="s">
        <v>904</v>
      </c>
      <c r="B70" s="27" t="s">
        <v>2542</v>
      </c>
      <c r="C70" s="29" t="s">
        <v>1869</v>
      </c>
      <c r="D70" s="52">
        <v>0</v>
      </c>
      <c r="E70" s="52">
        <v>0</v>
      </c>
      <c r="F70" s="716">
        <f t="shared" si="0"/>
      </c>
    </row>
    <row r="71" spans="1:6" ht="12.75">
      <c r="A71" s="29" t="s">
        <v>905</v>
      </c>
      <c r="B71" s="27" t="s">
        <v>2543</v>
      </c>
      <c r="C71" s="29" t="s">
        <v>724</v>
      </c>
      <c r="D71" s="52">
        <v>0</v>
      </c>
      <c r="E71" s="52">
        <v>0</v>
      </c>
      <c r="F71" s="716">
        <f t="shared" si="0"/>
      </c>
    </row>
    <row r="72" spans="1:6" ht="12.75">
      <c r="A72" s="29" t="s">
        <v>725</v>
      </c>
      <c r="B72" s="27" t="s">
        <v>2544</v>
      </c>
      <c r="C72" s="29" t="s">
        <v>725</v>
      </c>
      <c r="D72" s="52">
        <v>0</v>
      </c>
      <c r="E72" s="52">
        <v>0</v>
      </c>
      <c r="F72" s="716">
        <f t="shared" si="0"/>
      </c>
    </row>
    <row r="73" spans="1:6" ht="12.75">
      <c r="A73" s="29" t="s">
        <v>726</v>
      </c>
      <c r="B73" s="27" t="s">
        <v>2545</v>
      </c>
      <c r="C73" s="29" t="s">
        <v>726</v>
      </c>
      <c r="D73" s="52">
        <v>0</v>
      </c>
      <c r="E73" s="52">
        <v>0</v>
      </c>
      <c r="F73" s="716">
        <f t="shared" si="0"/>
      </c>
    </row>
    <row r="74" spans="1:6" ht="12.75">
      <c r="A74" s="29" t="s">
        <v>727</v>
      </c>
      <c r="B74" s="27" t="s">
        <v>2546</v>
      </c>
      <c r="C74" s="29" t="s">
        <v>727</v>
      </c>
      <c r="D74" s="52">
        <v>0</v>
      </c>
      <c r="E74" s="52">
        <v>0</v>
      </c>
      <c r="F74" s="716">
        <f t="shared" si="0"/>
      </c>
    </row>
    <row r="75" spans="1:6" ht="12.75">
      <c r="A75" s="29" t="s">
        <v>728</v>
      </c>
      <c r="B75" s="27" t="s">
        <v>2547</v>
      </c>
      <c r="C75" s="29" t="s">
        <v>728</v>
      </c>
      <c r="D75" s="52">
        <v>0</v>
      </c>
      <c r="E75" s="52">
        <v>0</v>
      </c>
      <c r="F75" s="716">
        <f t="shared" si="0"/>
      </c>
    </row>
    <row r="76" spans="1:6" s="431" customFormat="1" ht="12.75">
      <c r="A76" s="45" t="s">
        <v>2548</v>
      </c>
      <c r="B76" s="46" t="s">
        <v>2450</v>
      </c>
      <c r="C76" s="29" t="s">
        <v>729</v>
      </c>
      <c r="D76" s="49">
        <f>D77+D78+D79</f>
        <v>0</v>
      </c>
      <c r="E76" s="49">
        <f>E77+E78+E79</f>
        <v>0</v>
      </c>
      <c r="F76" s="716">
        <f t="shared" si="0"/>
      </c>
    </row>
    <row r="77" spans="1:6" ht="12.75">
      <c r="A77" s="29" t="s">
        <v>2549</v>
      </c>
      <c r="B77" s="27" t="s">
        <v>2558</v>
      </c>
      <c r="C77" s="29" t="s">
        <v>1870</v>
      </c>
      <c r="D77" s="52">
        <v>0</v>
      </c>
      <c r="E77" s="52">
        <v>0</v>
      </c>
      <c r="F77" s="716">
        <f t="shared" si="0"/>
      </c>
    </row>
    <row r="78" spans="1:6" ht="12.75">
      <c r="A78" s="29" t="s">
        <v>2550</v>
      </c>
      <c r="B78" s="27" t="s">
        <v>2559</v>
      </c>
      <c r="C78" s="29" t="s">
        <v>730</v>
      </c>
      <c r="D78" s="52">
        <v>0</v>
      </c>
      <c r="E78" s="52">
        <v>0</v>
      </c>
      <c r="F78" s="716">
        <f t="shared" si="0"/>
      </c>
    </row>
    <row r="79" spans="1:6" ht="12.75">
      <c r="A79" s="29" t="s">
        <v>2551</v>
      </c>
      <c r="B79" s="27" t="s">
        <v>2560</v>
      </c>
      <c r="C79" s="29" t="s">
        <v>731</v>
      </c>
      <c r="D79" s="52">
        <v>0</v>
      </c>
      <c r="E79" s="52">
        <v>0</v>
      </c>
      <c r="F79" s="716">
        <f t="shared" si="0"/>
      </c>
    </row>
    <row r="80" spans="1:6" s="431" customFormat="1" ht="12.75">
      <c r="A80" s="59">
        <v>1</v>
      </c>
      <c r="B80" s="46" t="s">
        <v>2451</v>
      </c>
      <c r="C80" s="29" t="s">
        <v>732</v>
      </c>
      <c r="D80" s="49">
        <f>D81+D86+D92+D107+D123+D133+D140+D141</f>
        <v>0</v>
      </c>
      <c r="E80" s="49">
        <f>E81+E86+E92+E107+E123+E133+E140+E141</f>
        <v>0</v>
      </c>
      <c r="F80" s="716">
        <f t="shared" si="0"/>
      </c>
    </row>
    <row r="81" spans="1:6" s="431" customFormat="1" ht="12.75">
      <c r="A81" s="59">
        <v>11</v>
      </c>
      <c r="B81" s="46" t="s">
        <v>2452</v>
      </c>
      <c r="C81" s="29" t="s">
        <v>1871</v>
      </c>
      <c r="D81" s="49">
        <f>D82+D83+D84+D85</f>
        <v>0</v>
      </c>
      <c r="E81" s="49">
        <f>E82+E83+E84+E85</f>
        <v>0</v>
      </c>
      <c r="F81" s="716">
        <f t="shared" si="0"/>
      </c>
    </row>
    <row r="82" spans="1:6" ht="12.75">
      <c r="A82" s="57">
        <v>111</v>
      </c>
      <c r="B82" s="27" t="s">
        <v>985</v>
      </c>
      <c r="C82" s="29" t="s">
        <v>1872</v>
      </c>
      <c r="D82" s="52">
        <v>0</v>
      </c>
      <c r="E82" s="52">
        <v>0</v>
      </c>
      <c r="F82" s="716">
        <f t="shared" si="0"/>
      </c>
    </row>
    <row r="83" spans="1:6" ht="12.75">
      <c r="A83" s="57">
        <v>112</v>
      </c>
      <c r="B83" s="27" t="s">
        <v>986</v>
      </c>
      <c r="C83" s="29" t="s">
        <v>733</v>
      </c>
      <c r="D83" s="52">
        <v>0</v>
      </c>
      <c r="E83" s="52">
        <v>0</v>
      </c>
      <c r="F83" s="716">
        <f t="shared" si="0"/>
      </c>
    </row>
    <row r="84" spans="1:6" ht="12.75">
      <c r="A84" s="57">
        <v>113</v>
      </c>
      <c r="B84" s="27" t="s">
        <v>987</v>
      </c>
      <c r="C84" s="29" t="s">
        <v>734</v>
      </c>
      <c r="D84" s="52">
        <v>0</v>
      </c>
      <c r="E84" s="52">
        <v>0</v>
      </c>
      <c r="F84" s="716">
        <f aca="true" t="shared" si="1" ref="F84:F143">IF(D84=0,"",(IF(E84=0,"",E84/D84*100)))</f>
      </c>
    </row>
    <row r="85" spans="1:6" ht="12.75">
      <c r="A85" s="57">
        <v>114</v>
      </c>
      <c r="B85" s="27" t="s">
        <v>988</v>
      </c>
      <c r="C85" s="29" t="s">
        <v>735</v>
      </c>
      <c r="D85" s="52">
        <v>0</v>
      </c>
      <c r="E85" s="52">
        <v>0</v>
      </c>
      <c r="F85" s="716">
        <f t="shared" si="1"/>
      </c>
    </row>
    <row r="86" spans="1:6" s="433" customFormat="1" ht="25.5">
      <c r="A86" s="61">
        <v>12</v>
      </c>
      <c r="B86" s="62" t="s">
        <v>2453</v>
      </c>
      <c r="C86" s="29" t="s">
        <v>736</v>
      </c>
      <c r="D86" s="64">
        <f>D87+D88+D89+D90+D91</f>
        <v>0</v>
      </c>
      <c r="E86" s="64">
        <f>E87+E88+E89+E90+E91</f>
        <v>0</v>
      </c>
      <c r="F86" s="716">
        <f t="shared" si="1"/>
      </c>
    </row>
    <row r="87" spans="1:6" ht="12.75">
      <c r="A87" s="57">
        <v>121</v>
      </c>
      <c r="B87" s="27" t="s">
        <v>989</v>
      </c>
      <c r="C87" s="29" t="s">
        <v>1873</v>
      </c>
      <c r="D87" s="52">
        <v>0</v>
      </c>
      <c r="E87" s="52">
        <v>0</v>
      </c>
      <c r="F87" s="716">
        <f t="shared" si="1"/>
      </c>
    </row>
    <row r="88" spans="1:6" ht="12.75">
      <c r="A88" s="57">
        <v>122</v>
      </c>
      <c r="B88" s="27" t="s">
        <v>990</v>
      </c>
      <c r="C88" s="29" t="s">
        <v>737</v>
      </c>
      <c r="D88" s="52">
        <v>0</v>
      </c>
      <c r="E88" s="52">
        <v>0</v>
      </c>
      <c r="F88" s="716">
        <f t="shared" si="1"/>
      </c>
    </row>
    <row r="89" spans="1:6" ht="12.75">
      <c r="A89" s="57">
        <v>123</v>
      </c>
      <c r="B89" s="27" t="s">
        <v>991</v>
      </c>
      <c r="C89" s="29" t="s">
        <v>738</v>
      </c>
      <c r="D89" s="52">
        <v>0</v>
      </c>
      <c r="E89" s="52">
        <v>0</v>
      </c>
      <c r="F89" s="716">
        <f t="shared" si="1"/>
      </c>
    </row>
    <row r="90" spans="1:6" ht="12.75">
      <c r="A90" s="57">
        <v>124</v>
      </c>
      <c r="B90" s="27" t="s">
        <v>992</v>
      </c>
      <c r="C90" s="29" t="s">
        <v>739</v>
      </c>
      <c r="D90" s="52">
        <v>0</v>
      </c>
      <c r="E90" s="52">
        <v>0</v>
      </c>
      <c r="F90" s="716">
        <f t="shared" si="1"/>
      </c>
    </row>
    <row r="91" spans="1:6" ht="12.75">
      <c r="A91" s="57">
        <v>129</v>
      </c>
      <c r="B91" s="27" t="s">
        <v>993</v>
      </c>
      <c r="C91" s="29" t="s">
        <v>740</v>
      </c>
      <c r="D91" s="52">
        <v>0</v>
      </c>
      <c r="E91" s="52">
        <v>0</v>
      </c>
      <c r="F91" s="716">
        <f t="shared" si="1"/>
      </c>
    </row>
    <row r="92" spans="1:6" s="431" customFormat="1" ht="12.75">
      <c r="A92" s="59">
        <v>13</v>
      </c>
      <c r="B92" s="46" t="s">
        <v>2454</v>
      </c>
      <c r="C92" s="29" t="s">
        <v>741</v>
      </c>
      <c r="D92" s="49">
        <f>D93+D100-D106</f>
        <v>0</v>
      </c>
      <c r="E92" s="49">
        <f>E93+E100-E106</f>
        <v>0</v>
      </c>
      <c r="F92" s="716">
        <f t="shared" si="1"/>
      </c>
    </row>
    <row r="93" spans="1:6" ht="12.75">
      <c r="A93" s="57" t="s">
        <v>2552</v>
      </c>
      <c r="B93" s="27" t="s">
        <v>2455</v>
      </c>
      <c r="C93" s="29" t="s">
        <v>1874</v>
      </c>
      <c r="D93" s="50">
        <f>D94+D95+D96+D97+D98+D99</f>
        <v>0</v>
      </c>
      <c r="E93" s="50">
        <f>E94+E95+E96+E97+E98+E99</f>
        <v>0</v>
      </c>
      <c r="F93" s="716">
        <f t="shared" si="1"/>
      </c>
    </row>
    <row r="94" spans="1:6" ht="12.75">
      <c r="A94" s="58">
        <v>1311</v>
      </c>
      <c r="B94" s="27" t="s">
        <v>994</v>
      </c>
      <c r="C94" s="29" t="s">
        <v>742</v>
      </c>
      <c r="D94" s="52">
        <v>0</v>
      </c>
      <c r="E94" s="52">
        <v>0</v>
      </c>
      <c r="F94" s="716">
        <f t="shared" si="1"/>
      </c>
    </row>
    <row r="95" spans="1:6" ht="12.75">
      <c r="A95" s="58">
        <v>1321</v>
      </c>
      <c r="B95" s="27" t="s">
        <v>995</v>
      </c>
      <c r="C95" s="29" t="s">
        <v>743</v>
      </c>
      <c r="D95" s="52">
        <v>0</v>
      </c>
      <c r="E95" s="52">
        <v>0</v>
      </c>
      <c r="F95" s="716">
        <f t="shared" si="1"/>
      </c>
    </row>
    <row r="96" spans="1:6" ht="12.75">
      <c r="A96" s="58">
        <v>1331</v>
      </c>
      <c r="B96" s="27" t="s">
        <v>996</v>
      </c>
      <c r="C96" s="29" t="s">
        <v>744</v>
      </c>
      <c r="D96" s="52">
        <v>0</v>
      </c>
      <c r="E96" s="52">
        <v>0</v>
      </c>
      <c r="F96" s="716">
        <f t="shared" si="1"/>
      </c>
    </row>
    <row r="97" spans="1:6" ht="12.75">
      <c r="A97" s="58">
        <v>1341</v>
      </c>
      <c r="B97" s="27" t="s">
        <v>2602</v>
      </c>
      <c r="C97" s="29" t="s">
        <v>745</v>
      </c>
      <c r="D97" s="52">
        <v>0</v>
      </c>
      <c r="E97" s="52">
        <v>0</v>
      </c>
      <c r="F97" s="716">
        <f t="shared" si="1"/>
      </c>
    </row>
    <row r="98" spans="1:6" s="432" customFormat="1" ht="25.5">
      <c r="A98" s="65">
        <v>1351</v>
      </c>
      <c r="B98" s="55" t="s">
        <v>2603</v>
      </c>
      <c r="C98" s="29" t="s">
        <v>746</v>
      </c>
      <c r="D98" s="67">
        <v>0</v>
      </c>
      <c r="E98" s="67">
        <v>0</v>
      </c>
      <c r="F98" s="716">
        <f t="shared" si="1"/>
      </c>
    </row>
    <row r="99" spans="1:6" s="432" customFormat="1" ht="25.5">
      <c r="A99" s="65">
        <v>1361</v>
      </c>
      <c r="B99" s="55" t="s">
        <v>2604</v>
      </c>
      <c r="C99" s="29" t="s">
        <v>747</v>
      </c>
      <c r="D99" s="67">
        <v>0</v>
      </c>
      <c r="E99" s="67">
        <v>0</v>
      </c>
      <c r="F99" s="716">
        <f t="shared" si="1"/>
      </c>
    </row>
    <row r="100" spans="1:6" ht="12.75">
      <c r="A100" s="58" t="s">
        <v>2553</v>
      </c>
      <c r="B100" s="27" t="s">
        <v>2456</v>
      </c>
      <c r="C100" s="29" t="s">
        <v>748</v>
      </c>
      <c r="D100" s="50">
        <f>D101+D102+D103+D104+D105</f>
        <v>0</v>
      </c>
      <c r="E100" s="50">
        <f>E101+E102+E103+E104+E105</f>
        <v>0</v>
      </c>
      <c r="F100" s="716">
        <f t="shared" si="1"/>
      </c>
    </row>
    <row r="101" spans="1:6" ht="12.75">
      <c r="A101" s="58">
        <v>1312</v>
      </c>
      <c r="B101" s="27" t="s">
        <v>2697</v>
      </c>
      <c r="C101" s="29" t="s">
        <v>749</v>
      </c>
      <c r="D101" s="52">
        <v>0</v>
      </c>
      <c r="E101" s="52">
        <v>0</v>
      </c>
      <c r="F101" s="716">
        <f t="shared" si="1"/>
      </c>
    </row>
    <row r="102" spans="1:6" ht="12.75">
      <c r="A102" s="58">
        <v>1313</v>
      </c>
      <c r="B102" s="27" t="s">
        <v>2698</v>
      </c>
      <c r="C102" s="29" t="s">
        <v>750</v>
      </c>
      <c r="D102" s="52">
        <v>0</v>
      </c>
      <c r="E102" s="52">
        <v>0</v>
      </c>
      <c r="F102" s="716">
        <f t="shared" si="1"/>
      </c>
    </row>
    <row r="103" spans="1:6" ht="12.75">
      <c r="A103" s="58">
        <v>1322</v>
      </c>
      <c r="B103" s="27" t="s">
        <v>2699</v>
      </c>
      <c r="C103" s="29" t="s">
        <v>751</v>
      </c>
      <c r="D103" s="52">
        <v>0</v>
      </c>
      <c r="E103" s="52">
        <v>0</v>
      </c>
      <c r="F103" s="716">
        <f t="shared" si="1"/>
      </c>
    </row>
    <row r="104" spans="1:6" ht="12.75">
      <c r="A104" s="58">
        <v>1352</v>
      </c>
      <c r="B104" s="27" t="s">
        <v>1024</v>
      </c>
      <c r="C104" s="29" t="s">
        <v>752</v>
      </c>
      <c r="D104" s="52">
        <v>0</v>
      </c>
      <c r="E104" s="52">
        <v>0</v>
      </c>
      <c r="F104" s="716">
        <f t="shared" si="1"/>
      </c>
    </row>
    <row r="105" spans="1:6" s="432" customFormat="1" ht="25.5">
      <c r="A105" s="65">
        <v>1362</v>
      </c>
      <c r="B105" s="55" t="s">
        <v>1025</v>
      </c>
      <c r="C105" s="29" t="s">
        <v>753</v>
      </c>
      <c r="D105" s="67">
        <v>0</v>
      </c>
      <c r="E105" s="67">
        <v>0</v>
      </c>
      <c r="F105" s="716">
        <f t="shared" si="1"/>
      </c>
    </row>
    <row r="106" spans="1:6" s="431" customFormat="1" ht="12.75">
      <c r="A106" s="60">
        <v>139</v>
      </c>
      <c r="B106" s="46" t="s">
        <v>1026</v>
      </c>
      <c r="C106" s="29" t="s">
        <v>754</v>
      </c>
      <c r="D106" s="53">
        <v>0</v>
      </c>
      <c r="E106" s="53">
        <v>0</v>
      </c>
      <c r="F106" s="716">
        <f t="shared" si="1"/>
      </c>
    </row>
    <row r="107" spans="1:6" s="431" customFormat="1" ht="12.75">
      <c r="A107" s="60">
        <v>14</v>
      </c>
      <c r="B107" s="46" t="s">
        <v>2457</v>
      </c>
      <c r="C107" s="29" t="s">
        <v>1875</v>
      </c>
      <c r="D107" s="49">
        <f>D108+D115-D122</f>
        <v>0</v>
      </c>
      <c r="E107" s="49">
        <f>E108+E115-E122</f>
        <v>0</v>
      </c>
      <c r="F107" s="716">
        <f t="shared" si="1"/>
      </c>
    </row>
    <row r="108" spans="1:6" ht="12.75">
      <c r="A108" s="57" t="s">
        <v>2554</v>
      </c>
      <c r="B108" s="27" t="s">
        <v>2458</v>
      </c>
      <c r="C108" s="29" t="s">
        <v>1876</v>
      </c>
      <c r="D108" s="50">
        <f>D109+D110+D111+D112+D113+D114</f>
        <v>0</v>
      </c>
      <c r="E108" s="50">
        <f>E109+E110+E111+E112+E113+E114</f>
        <v>0</v>
      </c>
      <c r="F108" s="716">
        <f t="shared" si="1"/>
      </c>
    </row>
    <row r="109" spans="1:6" ht="12.75">
      <c r="A109" s="58">
        <v>1411</v>
      </c>
      <c r="B109" s="27" t="s">
        <v>1027</v>
      </c>
      <c r="C109" s="29" t="s">
        <v>755</v>
      </c>
      <c r="D109" s="52">
        <v>0</v>
      </c>
      <c r="E109" s="52">
        <v>0</v>
      </c>
      <c r="F109" s="716">
        <f t="shared" si="1"/>
      </c>
    </row>
    <row r="110" spans="1:6" ht="12.75">
      <c r="A110" s="58">
        <v>1421</v>
      </c>
      <c r="B110" s="27" t="s">
        <v>1028</v>
      </c>
      <c r="C110" s="29" t="s">
        <v>756</v>
      </c>
      <c r="D110" s="52">
        <v>0</v>
      </c>
      <c r="E110" s="52">
        <v>0</v>
      </c>
      <c r="F110" s="716">
        <f t="shared" si="1"/>
      </c>
    </row>
    <row r="111" spans="1:6" ht="12.75">
      <c r="A111" s="58">
        <v>1431</v>
      </c>
      <c r="B111" s="27" t="s">
        <v>1029</v>
      </c>
      <c r="C111" s="29" t="s">
        <v>757</v>
      </c>
      <c r="D111" s="52">
        <v>0</v>
      </c>
      <c r="E111" s="52">
        <v>0</v>
      </c>
      <c r="F111" s="716">
        <f t="shared" si="1"/>
      </c>
    </row>
    <row r="112" spans="1:6" ht="12.75">
      <c r="A112" s="58">
        <v>1441</v>
      </c>
      <c r="B112" s="27" t="s">
        <v>1030</v>
      </c>
      <c r="C112" s="29" t="s">
        <v>758</v>
      </c>
      <c r="D112" s="52">
        <v>0</v>
      </c>
      <c r="E112" s="52">
        <v>0</v>
      </c>
      <c r="F112" s="716">
        <f t="shared" si="1"/>
      </c>
    </row>
    <row r="113" spans="1:6" ht="12.75">
      <c r="A113" s="58">
        <v>1451</v>
      </c>
      <c r="B113" s="27" t="s">
        <v>1031</v>
      </c>
      <c r="C113" s="29" t="s">
        <v>759</v>
      </c>
      <c r="D113" s="52">
        <v>0</v>
      </c>
      <c r="E113" s="52">
        <v>0</v>
      </c>
      <c r="F113" s="716">
        <f t="shared" si="1"/>
      </c>
    </row>
    <row r="114" spans="1:6" ht="12.75">
      <c r="A114" s="58">
        <v>1461</v>
      </c>
      <c r="B114" s="27" t="s">
        <v>1032</v>
      </c>
      <c r="C114" s="29" t="s">
        <v>760</v>
      </c>
      <c r="D114" s="52">
        <v>0</v>
      </c>
      <c r="E114" s="52">
        <v>0</v>
      </c>
      <c r="F114" s="716">
        <f t="shared" si="1"/>
      </c>
    </row>
    <row r="115" spans="1:6" ht="12.75">
      <c r="A115" s="58" t="s">
        <v>2555</v>
      </c>
      <c r="B115" s="27" t="s">
        <v>2459</v>
      </c>
      <c r="C115" s="29" t="s">
        <v>761</v>
      </c>
      <c r="D115" s="50">
        <f>D116+D117+D118+D119+D120+D121</f>
        <v>0</v>
      </c>
      <c r="E115" s="50">
        <f>E116+E117+E118+E119+E120+E121</f>
        <v>0</v>
      </c>
      <c r="F115" s="716">
        <f t="shared" si="1"/>
      </c>
    </row>
    <row r="116" spans="1:6" ht="12.75">
      <c r="A116" s="58">
        <v>1412</v>
      </c>
      <c r="B116" s="27" t="s">
        <v>1027</v>
      </c>
      <c r="C116" s="29" t="s">
        <v>762</v>
      </c>
      <c r="D116" s="52">
        <v>0</v>
      </c>
      <c r="E116" s="52">
        <v>0</v>
      </c>
      <c r="F116" s="716">
        <f t="shared" si="1"/>
      </c>
    </row>
    <row r="117" spans="1:6" ht="12.75">
      <c r="A117" s="58">
        <v>1422</v>
      </c>
      <c r="B117" s="27" t="s">
        <v>1028</v>
      </c>
      <c r="C117" s="29" t="s">
        <v>763</v>
      </c>
      <c r="D117" s="52">
        <v>0</v>
      </c>
      <c r="E117" s="52">
        <v>0</v>
      </c>
      <c r="F117" s="716">
        <f t="shared" si="1"/>
      </c>
    </row>
    <row r="118" spans="1:6" ht="12.75">
      <c r="A118" s="58">
        <v>1432</v>
      </c>
      <c r="B118" s="27" t="s">
        <v>1029</v>
      </c>
      <c r="C118" s="29" t="s">
        <v>764</v>
      </c>
      <c r="D118" s="52">
        <v>0</v>
      </c>
      <c r="E118" s="52">
        <v>0</v>
      </c>
      <c r="F118" s="716">
        <f t="shared" si="1"/>
      </c>
    </row>
    <row r="119" spans="1:6" ht="12.75">
      <c r="A119" s="58">
        <v>1442</v>
      </c>
      <c r="B119" s="27" t="s">
        <v>1030</v>
      </c>
      <c r="C119" s="29" t="s">
        <v>765</v>
      </c>
      <c r="D119" s="52">
        <v>0</v>
      </c>
      <c r="E119" s="52">
        <v>0</v>
      </c>
      <c r="F119" s="716">
        <f t="shared" si="1"/>
      </c>
    </row>
    <row r="120" spans="1:6" ht="12.75">
      <c r="A120" s="58">
        <v>1452</v>
      </c>
      <c r="B120" s="27" t="s">
        <v>1031</v>
      </c>
      <c r="C120" s="29" t="s">
        <v>766</v>
      </c>
      <c r="D120" s="52">
        <v>0</v>
      </c>
      <c r="E120" s="52">
        <v>0</v>
      </c>
      <c r="F120" s="716">
        <f t="shared" si="1"/>
      </c>
    </row>
    <row r="121" spans="1:6" ht="12.75">
      <c r="A121" s="58">
        <v>1462</v>
      </c>
      <c r="B121" s="27" t="s">
        <v>1032</v>
      </c>
      <c r="C121" s="29" t="s">
        <v>767</v>
      </c>
      <c r="D121" s="52">
        <v>0</v>
      </c>
      <c r="E121" s="52">
        <v>0</v>
      </c>
      <c r="F121" s="716">
        <f t="shared" si="1"/>
      </c>
    </row>
    <row r="122" spans="1:6" s="431" customFormat="1" ht="12.75">
      <c r="A122" s="60">
        <v>149</v>
      </c>
      <c r="B122" s="46" t="s">
        <v>1033</v>
      </c>
      <c r="C122" s="29" t="s">
        <v>768</v>
      </c>
      <c r="D122" s="53">
        <v>0</v>
      </c>
      <c r="E122" s="53">
        <v>0</v>
      </c>
      <c r="F122" s="716">
        <f t="shared" si="1"/>
      </c>
    </row>
    <row r="123" spans="1:6" s="431" customFormat="1" ht="12.75">
      <c r="A123" s="60">
        <v>15</v>
      </c>
      <c r="B123" s="46" t="s">
        <v>2460</v>
      </c>
      <c r="C123" s="29" t="s">
        <v>1877</v>
      </c>
      <c r="D123" s="49">
        <f>D124+D129-D132</f>
        <v>0</v>
      </c>
      <c r="E123" s="49">
        <f>E124+E129-E132</f>
        <v>0</v>
      </c>
      <c r="F123" s="716">
        <f t="shared" si="1"/>
      </c>
    </row>
    <row r="124" spans="1:6" ht="12.75">
      <c r="A124" s="58" t="s">
        <v>2556</v>
      </c>
      <c r="B124" s="27" t="s">
        <v>2461</v>
      </c>
      <c r="C124" s="29" t="s">
        <v>1878</v>
      </c>
      <c r="D124" s="50">
        <f>D125+D126+D127+D128</f>
        <v>0</v>
      </c>
      <c r="E124" s="50">
        <f>E125+E126+E127+E128</f>
        <v>0</v>
      </c>
      <c r="F124" s="716">
        <f t="shared" si="1"/>
      </c>
    </row>
    <row r="125" spans="1:6" s="432" customFormat="1" ht="25.5">
      <c r="A125" s="65">
        <v>1511</v>
      </c>
      <c r="B125" s="55" t="s">
        <v>1034</v>
      </c>
      <c r="C125" s="29" t="s">
        <v>769</v>
      </c>
      <c r="D125" s="67">
        <v>0</v>
      </c>
      <c r="E125" s="67">
        <v>0</v>
      </c>
      <c r="F125" s="716">
        <f t="shared" si="1"/>
      </c>
    </row>
    <row r="126" spans="1:6" ht="12.75">
      <c r="A126" s="58">
        <v>1521</v>
      </c>
      <c r="B126" s="27" t="s">
        <v>2686</v>
      </c>
      <c r="C126" s="29" t="s">
        <v>770</v>
      </c>
      <c r="D126" s="52">
        <v>0</v>
      </c>
      <c r="E126" s="52">
        <v>0</v>
      </c>
      <c r="F126" s="716">
        <f t="shared" si="1"/>
      </c>
    </row>
    <row r="127" spans="1:6" s="432" customFormat="1" ht="25.5">
      <c r="A127" s="65">
        <v>1531</v>
      </c>
      <c r="B127" s="55" t="s">
        <v>2688</v>
      </c>
      <c r="C127" s="29" t="s">
        <v>771</v>
      </c>
      <c r="D127" s="67">
        <v>0</v>
      </c>
      <c r="E127" s="67">
        <v>0</v>
      </c>
      <c r="F127" s="716">
        <f t="shared" si="1"/>
      </c>
    </row>
    <row r="128" spans="1:6" ht="12.75">
      <c r="A128" s="58">
        <v>1541</v>
      </c>
      <c r="B128" s="27" t="s">
        <v>1542</v>
      </c>
      <c r="C128" s="29" t="s">
        <v>772</v>
      </c>
      <c r="D128" s="52">
        <v>0</v>
      </c>
      <c r="E128" s="52">
        <v>0</v>
      </c>
      <c r="F128" s="716">
        <f t="shared" si="1"/>
      </c>
    </row>
    <row r="129" spans="1:6" ht="12.75">
      <c r="A129" s="57" t="s">
        <v>2557</v>
      </c>
      <c r="B129" s="27" t="s">
        <v>2462</v>
      </c>
      <c r="C129" s="29" t="s">
        <v>773</v>
      </c>
      <c r="D129" s="50">
        <f>D130+D131</f>
        <v>0</v>
      </c>
      <c r="E129" s="50">
        <f>E130+E131</f>
        <v>0</v>
      </c>
      <c r="F129" s="716">
        <f t="shared" si="1"/>
      </c>
    </row>
    <row r="130" spans="1:6" s="432" customFormat="1" ht="25.5">
      <c r="A130" s="65">
        <v>1532</v>
      </c>
      <c r="B130" s="55" t="s">
        <v>2020</v>
      </c>
      <c r="C130" s="29" t="s">
        <v>774</v>
      </c>
      <c r="D130" s="67">
        <v>0</v>
      </c>
      <c r="E130" s="67">
        <v>0</v>
      </c>
      <c r="F130" s="716">
        <f t="shared" si="1"/>
      </c>
    </row>
    <row r="131" spans="1:6" ht="12.75">
      <c r="A131" s="58">
        <v>1542</v>
      </c>
      <c r="B131" s="27" t="s">
        <v>2021</v>
      </c>
      <c r="C131" s="29" t="s">
        <v>775</v>
      </c>
      <c r="D131" s="52">
        <v>0</v>
      </c>
      <c r="E131" s="52">
        <v>0</v>
      </c>
      <c r="F131" s="716">
        <f t="shared" si="1"/>
      </c>
    </row>
    <row r="132" spans="1:6" s="431" customFormat="1" ht="12.75">
      <c r="A132" s="60">
        <v>159</v>
      </c>
      <c r="B132" s="46" t="s">
        <v>392</v>
      </c>
      <c r="C132" s="29" t="s">
        <v>776</v>
      </c>
      <c r="D132" s="53">
        <v>0</v>
      </c>
      <c r="E132" s="53">
        <v>0</v>
      </c>
      <c r="F132" s="716">
        <f t="shared" si="1"/>
      </c>
    </row>
    <row r="133" spans="1:6" s="431" customFormat="1" ht="12.75">
      <c r="A133" s="60">
        <v>16</v>
      </c>
      <c r="B133" s="46" t="s">
        <v>2463</v>
      </c>
      <c r="C133" s="29" t="s">
        <v>1879</v>
      </c>
      <c r="D133" s="49">
        <f>D134+D135+D136+D137+D138-D139</f>
        <v>0</v>
      </c>
      <c r="E133" s="49">
        <f>E134+E135+E136+E137+E138-E139</f>
        <v>0</v>
      </c>
      <c r="F133" s="716">
        <f t="shared" si="1"/>
      </c>
    </row>
    <row r="134" spans="1:6" ht="12.75">
      <c r="A134" s="58">
        <v>161</v>
      </c>
      <c r="B134" s="27" t="s">
        <v>393</v>
      </c>
      <c r="C134" s="29" t="s">
        <v>1880</v>
      </c>
      <c r="D134" s="52">
        <v>0</v>
      </c>
      <c r="E134" s="52">
        <v>0</v>
      </c>
      <c r="F134" s="716">
        <f t="shared" si="1"/>
      </c>
    </row>
    <row r="135" spans="1:6" ht="12.75">
      <c r="A135" s="58">
        <v>162</v>
      </c>
      <c r="B135" s="27" t="s">
        <v>394</v>
      </c>
      <c r="C135" s="29" t="s">
        <v>777</v>
      </c>
      <c r="D135" s="52">
        <v>0</v>
      </c>
      <c r="E135" s="52">
        <v>0</v>
      </c>
      <c r="F135" s="716">
        <f t="shared" si="1"/>
      </c>
    </row>
    <row r="136" spans="1:6" ht="12.75">
      <c r="A136" s="58">
        <v>164</v>
      </c>
      <c r="B136" s="27" t="s">
        <v>395</v>
      </c>
      <c r="C136" s="29" t="s">
        <v>778</v>
      </c>
      <c r="D136" s="52">
        <v>0</v>
      </c>
      <c r="E136" s="52">
        <v>0</v>
      </c>
      <c r="F136" s="716">
        <f t="shared" si="1"/>
      </c>
    </row>
    <row r="137" spans="1:7" ht="12.75">
      <c r="A137" s="57">
        <v>165</v>
      </c>
      <c r="B137" s="27" t="s">
        <v>396</v>
      </c>
      <c r="C137" s="29" t="s">
        <v>779</v>
      </c>
      <c r="D137" s="52">
        <v>0</v>
      </c>
      <c r="E137" s="52">
        <v>0</v>
      </c>
      <c r="F137" s="716">
        <f t="shared" si="1"/>
      </c>
      <c r="G137" s="434"/>
    </row>
    <row r="138" spans="1:6" ht="12.75">
      <c r="A138" s="57">
        <v>166</v>
      </c>
      <c r="B138" s="27" t="s">
        <v>993</v>
      </c>
      <c r="C138" s="29" t="s">
        <v>780</v>
      </c>
      <c r="D138" s="52">
        <v>0</v>
      </c>
      <c r="E138" s="52">
        <v>0</v>
      </c>
      <c r="F138" s="716">
        <f t="shared" si="1"/>
      </c>
    </row>
    <row r="139" spans="1:6" s="431" customFormat="1" ht="12.75">
      <c r="A139" s="59">
        <v>169</v>
      </c>
      <c r="B139" s="46" t="s">
        <v>397</v>
      </c>
      <c r="C139" s="29" t="s">
        <v>781</v>
      </c>
      <c r="D139" s="53">
        <v>0</v>
      </c>
      <c r="E139" s="53">
        <v>0</v>
      </c>
      <c r="F139" s="716">
        <f t="shared" si="1"/>
      </c>
    </row>
    <row r="140" spans="1:6" s="431" customFormat="1" ht="12.75">
      <c r="A140" s="59">
        <v>17</v>
      </c>
      <c r="B140" s="46" t="s">
        <v>398</v>
      </c>
      <c r="C140" s="29" t="s">
        <v>782</v>
      </c>
      <c r="D140" s="53">
        <v>0</v>
      </c>
      <c r="E140" s="53">
        <v>0</v>
      </c>
      <c r="F140" s="716">
        <f t="shared" si="1"/>
      </c>
    </row>
    <row r="141" spans="1:6" s="431" customFormat="1" ht="12.75">
      <c r="A141" s="59">
        <v>19</v>
      </c>
      <c r="B141" s="46" t="s">
        <v>2464</v>
      </c>
      <c r="C141" s="29" t="s">
        <v>783</v>
      </c>
      <c r="D141" s="49">
        <f>D142+D143</f>
        <v>0</v>
      </c>
      <c r="E141" s="49">
        <f>E142+E143</f>
        <v>0</v>
      </c>
      <c r="F141" s="716">
        <f t="shared" si="1"/>
      </c>
    </row>
    <row r="142" spans="1:8" ht="12.75">
      <c r="A142" s="57">
        <v>191</v>
      </c>
      <c r="B142" s="27" t="s">
        <v>399</v>
      </c>
      <c r="C142" s="29" t="s">
        <v>784</v>
      </c>
      <c r="D142" s="52">
        <v>0</v>
      </c>
      <c r="E142" s="52">
        <v>0</v>
      </c>
      <c r="F142" s="716">
        <f t="shared" si="1"/>
      </c>
      <c r="H142" s="434"/>
    </row>
    <row r="143" spans="1:9" ht="12.75">
      <c r="A143" s="57">
        <v>192</v>
      </c>
      <c r="B143" s="27" t="s">
        <v>400</v>
      </c>
      <c r="C143" s="29" t="s">
        <v>1244</v>
      </c>
      <c r="D143" s="52">
        <v>0</v>
      </c>
      <c r="E143" s="52">
        <v>0</v>
      </c>
      <c r="F143" s="716">
        <f t="shared" si="1"/>
      </c>
      <c r="H143" s="435"/>
      <c r="I143" s="435"/>
    </row>
    <row r="144" spans="1:9" s="431" customFormat="1" ht="12.75">
      <c r="A144" s="59"/>
      <c r="B144" s="46" t="s">
        <v>2465</v>
      </c>
      <c r="C144" s="29" t="s">
        <v>1881</v>
      </c>
      <c r="D144" s="49">
        <f>D145+D186</f>
        <v>0</v>
      </c>
      <c r="E144" s="49">
        <f>E145+E186</f>
        <v>0</v>
      </c>
      <c r="F144" s="716">
        <f aca="true" t="shared" si="2" ref="F144:F206">IF(D144=0,"",(IF(E144=0,"",E144/D144*100)))</f>
      </c>
      <c r="G144" s="450"/>
      <c r="H144" s="436"/>
      <c r="I144" s="436"/>
    </row>
    <row r="145" spans="1:7" s="431" customFormat="1" ht="12.75">
      <c r="A145" s="59">
        <v>2</v>
      </c>
      <c r="B145" s="46" t="s">
        <v>2466</v>
      </c>
      <c r="C145" s="29" t="s">
        <v>1882</v>
      </c>
      <c r="D145" s="49">
        <f>D146+D154+D155+D171+D183</f>
        <v>0</v>
      </c>
      <c r="E145" s="49">
        <f>E146+E154+E155+E171+E183</f>
        <v>0</v>
      </c>
      <c r="F145" s="716">
        <f t="shared" si="2"/>
      </c>
      <c r="G145" s="450"/>
    </row>
    <row r="146" spans="1:6" s="431" customFormat="1" ht="12.75">
      <c r="A146" s="59">
        <v>23</v>
      </c>
      <c r="B146" s="46" t="s">
        <v>2467</v>
      </c>
      <c r="C146" s="29" t="s">
        <v>1883</v>
      </c>
      <c r="D146" s="49">
        <f>D147+D148+D149+D150+D151+D152+D153</f>
        <v>0</v>
      </c>
      <c r="E146" s="49">
        <f>E147+E148+E149+E150+E151+E152+E153</f>
        <v>0</v>
      </c>
      <c r="F146" s="716">
        <f t="shared" si="2"/>
      </c>
    </row>
    <row r="147" spans="1:6" ht="12.75">
      <c r="A147" s="57">
        <v>231</v>
      </c>
      <c r="B147" s="27" t="s">
        <v>401</v>
      </c>
      <c r="C147" s="29" t="s">
        <v>1245</v>
      </c>
      <c r="D147" s="52">
        <v>0</v>
      </c>
      <c r="E147" s="52">
        <v>0</v>
      </c>
      <c r="F147" s="716">
        <f t="shared" si="2"/>
      </c>
    </row>
    <row r="148" spans="1:6" ht="12.75">
      <c r="A148" s="57">
        <v>232</v>
      </c>
      <c r="B148" s="27" t="s">
        <v>402</v>
      </c>
      <c r="C148" s="29" t="s">
        <v>1246</v>
      </c>
      <c r="D148" s="52">
        <v>0</v>
      </c>
      <c r="E148" s="52">
        <v>0</v>
      </c>
      <c r="F148" s="716">
        <f t="shared" si="2"/>
      </c>
    </row>
    <row r="149" spans="1:6" ht="12.75">
      <c r="A149" s="57">
        <v>234</v>
      </c>
      <c r="B149" s="27" t="s">
        <v>403</v>
      </c>
      <c r="C149" s="29" t="s">
        <v>1884</v>
      </c>
      <c r="D149" s="52">
        <v>0</v>
      </c>
      <c r="E149" s="52">
        <v>0</v>
      </c>
      <c r="F149" s="716">
        <f t="shared" si="2"/>
      </c>
    </row>
    <row r="150" spans="1:6" ht="12.75">
      <c r="A150" s="58">
        <v>235</v>
      </c>
      <c r="B150" s="27" t="s">
        <v>2468</v>
      </c>
      <c r="C150" s="29" t="s">
        <v>660</v>
      </c>
      <c r="D150" s="52">
        <v>0</v>
      </c>
      <c r="E150" s="52">
        <v>0</v>
      </c>
      <c r="F150" s="716">
        <f t="shared" si="2"/>
      </c>
    </row>
    <row r="151" spans="1:7" ht="12.75">
      <c r="A151" s="58">
        <v>237</v>
      </c>
      <c r="B151" s="27" t="s">
        <v>404</v>
      </c>
      <c r="C151" s="29" t="s">
        <v>661</v>
      </c>
      <c r="D151" s="52">
        <v>0</v>
      </c>
      <c r="E151" s="52">
        <v>0</v>
      </c>
      <c r="F151" s="716">
        <f t="shared" si="2"/>
      </c>
      <c r="G151" s="434"/>
    </row>
    <row r="152" spans="1:6" ht="12.75">
      <c r="A152" s="58">
        <v>238</v>
      </c>
      <c r="B152" s="27" t="s">
        <v>405</v>
      </c>
      <c r="C152" s="29" t="s">
        <v>1247</v>
      </c>
      <c r="D152" s="52">
        <v>0</v>
      </c>
      <c r="E152" s="52">
        <v>0</v>
      </c>
      <c r="F152" s="716">
        <f t="shared" si="2"/>
      </c>
    </row>
    <row r="153" spans="1:6" ht="12.75">
      <c r="A153" s="58">
        <v>239</v>
      </c>
      <c r="B153" s="27" t="s">
        <v>271</v>
      </c>
      <c r="C153" s="29" t="s">
        <v>1248</v>
      </c>
      <c r="D153" s="52">
        <v>0</v>
      </c>
      <c r="E153" s="52">
        <v>0</v>
      </c>
      <c r="F153" s="716">
        <f t="shared" si="2"/>
      </c>
    </row>
    <row r="154" spans="1:6" s="431" customFormat="1" ht="12.75">
      <c r="A154" s="60">
        <v>24</v>
      </c>
      <c r="B154" s="46" t="s">
        <v>2205</v>
      </c>
      <c r="C154" s="29" t="s">
        <v>1249</v>
      </c>
      <c r="D154" s="53">
        <v>0</v>
      </c>
      <c r="E154" s="53">
        <v>0</v>
      </c>
      <c r="F154" s="716">
        <f t="shared" si="2"/>
      </c>
    </row>
    <row r="155" spans="1:6" s="431" customFormat="1" ht="12.75">
      <c r="A155" s="60">
        <v>25</v>
      </c>
      <c r="B155" s="46" t="s">
        <v>2469</v>
      </c>
      <c r="C155" s="29" t="s">
        <v>1250</v>
      </c>
      <c r="D155" s="49">
        <f>D156+D163-D170</f>
        <v>0</v>
      </c>
      <c r="E155" s="49">
        <f>E156+E163-E170</f>
        <v>0</v>
      </c>
      <c r="F155" s="716">
        <f t="shared" si="2"/>
      </c>
    </row>
    <row r="156" spans="1:6" ht="12.75">
      <c r="A156" s="58" t="s">
        <v>2201</v>
      </c>
      <c r="B156" s="27" t="s">
        <v>2470</v>
      </c>
      <c r="C156" s="29" t="s">
        <v>1251</v>
      </c>
      <c r="D156" s="50">
        <f>D157+D158+D159+D160+D161+D162</f>
        <v>0</v>
      </c>
      <c r="E156" s="50">
        <f>E157+E158+E159+E160+E161+E162</f>
        <v>0</v>
      </c>
      <c r="F156" s="716">
        <f t="shared" si="2"/>
      </c>
    </row>
    <row r="157" spans="1:6" ht="12.75">
      <c r="A157" s="58">
        <v>2511</v>
      </c>
      <c r="B157" s="27" t="s">
        <v>2206</v>
      </c>
      <c r="C157" s="29" t="s">
        <v>1252</v>
      </c>
      <c r="D157" s="52">
        <v>0</v>
      </c>
      <c r="E157" s="52">
        <v>0</v>
      </c>
      <c r="F157" s="716">
        <f t="shared" si="2"/>
      </c>
    </row>
    <row r="158" spans="1:6" ht="12.75">
      <c r="A158" s="58">
        <v>2521</v>
      </c>
      <c r="B158" s="27" t="s">
        <v>2207</v>
      </c>
      <c r="C158" s="29" t="s">
        <v>1253</v>
      </c>
      <c r="D158" s="52">
        <v>0</v>
      </c>
      <c r="E158" s="52">
        <v>0</v>
      </c>
      <c r="F158" s="716">
        <f t="shared" si="2"/>
      </c>
    </row>
    <row r="159" spans="1:6" ht="12.75">
      <c r="A159" s="58">
        <v>2531</v>
      </c>
      <c r="B159" s="27" t="s">
        <v>2208</v>
      </c>
      <c r="C159" s="29" t="s">
        <v>1254</v>
      </c>
      <c r="D159" s="52">
        <v>0</v>
      </c>
      <c r="E159" s="52">
        <v>0</v>
      </c>
      <c r="F159" s="716">
        <f t="shared" si="2"/>
      </c>
    </row>
    <row r="160" spans="1:6" ht="12.75">
      <c r="A160" s="58">
        <v>2541</v>
      </c>
      <c r="B160" s="27" t="s">
        <v>1799</v>
      </c>
      <c r="C160" s="29" t="s">
        <v>662</v>
      </c>
      <c r="D160" s="52">
        <v>0</v>
      </c>
      <c r="E160" s="52">
        <v>0</v>
      </c>
      <c r="F160" s="716">
        <f t="shared" si="2"/>
      </c>
    </row>
    <row r="161" spans="1:6" ht="12.75">
      <c r="A161" s="58">
        <v>2551</v>
      </c>
      <c r="B161" s="27" t="s">
        <v>1800</v>
      </c>
      <c r="C161" s="29" t="s">
        <v>663</v>
      </c>
      <c r="D161" s="52">
        <v>0</v>
      </c>
      <c r="E161" s="52">
        <v>0</v>
      </c>
      <c r="F161" s="716">
        <f t="shared" si="2"/>
      </c>
    </row>
    <row r="162" spans="1:6" ht="12.75">
      <c r="A162" s="58">
        <v>2561</v>
      </c>
      <c r="B162" s="27" t="s">
        <v>1801</v>
      </c>
      <c r="C162" s="29" t="s">
        <v>1255</v>
      </c>
      <c r="D162" s="52">
        <v>0</v>
      </c>
      <c r="E162" s="52">
        <v>0</v>
      </c>
      <c r="F162" s="716">
        <f t="shared" si="2"/>
      </c>
    </row>
    <row r="163" spans="1:6" ht="12.75">
      <c r="A163" s="58" t="s">
        <v>2202</v>
      </c>
      <c r="B163" s="27" t="s">
        <v>2471</v>
      </c>
      <c r="C163" s="29" t="s">
        <v>1256</v>
      </c>
      <c r="D163" s="50">
        <f>D164+D165+D166+D167+D168+D169</f>
        <v>0</v>
      </c>
      <c r="E163" s="50">
        <f>E164+E165+E166+E167+E168+E169</f>
        <v>0</v>
      </c>
      <c r="F163" s="716">
        <f t="shared" si="2"/>
      </c>
    </row>
    <row r="164" spans="1:6" ht="12.75">
      <c r="A164" s="58">
        <v>2512</v>
      </c>
      <c r="B164" s="27" t="s">
        <v>2206</v>
      </c>
      <c r="C164" s="29" t="s">
        <v>1257</v>
      </c>
      <c r="D164" s="52">
        <v>0</v>
      </c>
      <c r="E164" s="52">
        <v>0</v>
      </c>
      <c r="F164" s="716">
        <f t="shared" si="2"/>
      </c>
    </row>
    <row r="165" spans="1:6" ht="12.75">
      <c r="A165" s="58">
        <v>25522</v>
      </c>
      <c r="B165" s="27" t="s">
        <v>2207</v>
      </c>
      <c r="C165" s="29" t="s">
        <v>1258</v>
      </c>
      <c r="D165" s="52">
        <v>0</v>
      </c>
      <c r="E165" s="52">
        <v>0</v>
      </c>
      <c r="F165" s="716">
        <f t="shared" si="2"/>
      </c>
    </row>
    <row r="166" spans="1:6" ht="12.75">
      <c r="A166" s="58">
        <v>2532</v>
      </c>
      <c r="B166" s="27" t="s">
        <v>2208</v>
      </c>
      <c r="C166" s="29" t="s">
        <v>1259</v>
      </c>
      <c r="D166" s="52">
        <v>0</v>
      </c>
      <c r="E166" s="52">
        <v>0</v>
      </c>
      <c r="F166" s="716">
        <f t="shared" si="2"/>
      </c>
    </row>
    <row r="167" spans="1:6" ht="12.75">
      <c r="A167" s="58">
        <v>2542</v>
      </c>
      <c r="B167" s="27" t="s">
        <v>1799</v>
      </c>
      <c r="C167" s="29" t="s">
        <v>1260</v>
      </c>
      <c r="D167" s="52">
        <v>0</v>
      </c>
      <c r="E167" s="52">
        <v>0</v>
      </c>
      <c r="F167" s="716">
        <f t="shared" si="2"/>
      </c>
    </row>
    <row r="168" spans="1:6" ht="12.75">
      <c r="A168" s="58">
        <v>2552</v>
      </c>
      <c r="B168" s="27" t="s">
        <v>1800</v>
      </c>
      <c r="C168" s="29" t="s">
        <v>1261</v>
      </c>
      <c r="D168" s="52">
        <v>0</v>
      </c>
      <c r="E168" s="52">
        <v>0</v>
      </c>
      <c r="F168" s="716">
        <f t="shared" si="2"/>
      </c>
    </row>
    <row r="169" spans="1:6" ht="12.75">
      <c r="A169" s="58">
        <v>2562</v>
      </c>
      <c r="B169" s="27" t="s">
        <v>1801</v>
      </c>
      <c r="C169" s="29" t="s">
        <v>1262</v>
      </c>
      <c r="D169" s="52">
        <v>0</v>
      </c>
      <c r="E169" s="52">
        <v>0</v>
      </c>
      <c r="F169" s="716">
        <f t="shared" si="2"/>
      </c>
    </row>
    <row r="170" spans="1:6" s="431" customFormat="1" ht="12.75">
      <c r="A170" s="60">
        <v>259</v>
      </c>
      <c r="B170" s="46" t="s">
        <v>1802</v>
      </c>
      <c r="C170" s="29" t="s">
        <v>1263</v>
      </c>
      <c r="D170" s="53">
        <v>0</v>
      </c>
      <c r="E170" s="53">
        <v>0</v>
      </c>
      <c r="F170" s="716">
        <f t="shared" si="2"/>
      </c>
    </row>
    <row r="171" spans="1:6" s="431" customFormat="1" ht="12.75">
      <c r="A171" s="60">
        <v>26</v>
      </c>
      <c r="B171" s="46" t="s">
        <v>2472</v>
      </c>
      <c r="C171" s="29" t="s">
        <v>1264</v>
      </c>
      <c r="D171" s="49">
        <f>D172+D178-D182</f>
        <v>0</v>
      </c>
      <c r="E171" s="49">
        <f>E172+E178-E182</f>
        <v>0</v>
      </c>
      <c r="F171" s="716">
        <f t="shared" si="2"/>
      </c>
    </row>
    <row r="172" spans="1:6" ht="12.75">
      <c r="A172" s="58" t="s">
        <v>2203</v>
      </c>
      <c r="B172" s="27" t="s">
        <v>2473</v>
      </c>
      <c r="C172" s="29" t="s">
        <v>1265</v>
      </c>
      <c r="D172" s="50">
        <f>D173+D174+D175+D176+D177</f>
        <v>0</v>
      </c>
      <c r="E172" s="50">
        <f>E173+E174+E175+E176+E177</f>
        <v>0</v>
      </c>
      <c r="F172" s="716">
        <f t="shared" si="2"/>
      </c>
    </row>
    <row r="173" spans="1:6" ht="12.75">
      <c r="A173" s="58">
        <v>2611</v>
      </c>
      <c r="B173" s="27" t="s">
        <v>1803</v>
      </c>
      <c r="C173" s="29" t="s">
        <v>1266</v>
      </c>
      <c r="D173" s="52">
        <v>0</v>
      </c>
      <c r="E173" s="52">
        <v>0</v>
      </c>
      <c r="F173" s="716">
        <f t="shared" si="2"/>
      </c>
    </row>
    <row r="174" spans="1:6" s="432" customFormat="1" ht="25.5">
      <c r="A174" s="65">
        <v>2621</v>
      </c>
      <c r="B174" s="55" t="s">
        <v>1804</v>
      </c>
      <c r="C174" s="29" t="s">
        <v>1267</v>
      </c>
      <c r="D174" s="67">
        <v>0</v>
      </c>
      <c r="E174" s="67">
        <v>0</v>
      </c>
      <c r="F174" s="716">
        <f t="shared" si="2"/>
      </c>
    </row>
    <row r="175" spans="1:6" ht="12.75">
      <c r="A175" s="58">
        <v>2631</v>
      </c>
      <c r="B175" s="27" t="s">
        <v>1805</v>
      </c>
      <c r="C175" s="29" t="s">
        <v>1268</v>
      </c>
      <c r="D175" s="52">
        <v>0</v>
      </c>
      <c r="E175" s="52">
        <v>0</v>
      </c>
      <c r="F175" s="716">
        <f t="shared" si="2"/>
      </c>
    </row>
    <row r="176" spans="1:6" s="432" customFormat="1" ht="25.5">
      <c r="A176" s="65">
        <v>2641</v>
      </c>
      <c r="B176" s="55" t="s">
        <v>1806</v>
      </c>
      <c r="C176" s="29" t="s">
        <v>664</v>
      </c>
      <c r="D176" s="67">
        <v>0</v>
      </c>
      <c r="E176" s="67">
        <v>0</v>
      </c>
      <c r="F176" s="716">
        <f t="shared" si="2"/>
      </c>
    </row>
    <row r="177" spans="1:6" s="432" customFormat="1" ht="25.5">
      <c r="A177" s="65">
        <v>2651</v>
      </c>
      <c r="B177" s="55" t="s">
        <v>1807</v>
      </c>
      <c r="C177" s="29" t="s">
        <v>2434</v>
      </c>
      <c r="D177" s="67">
        <v>0</v>
      </c>
      <c r="E177" s="67">
        <v>0</v>
      </c>
      <c r="F177" s="716">
        <f t="shared" si="2"/>
      </c>
    </row>
    <row r="178" spans="1:6" ht="12.75">
      <c r="A178" s="58" t="s">
        <v>2204</v>
      </c>
      <c r="B178" s="27" t="s">
        <v>2474</v>
      </c>
      <c r="C178" s="29" t="s">
        <v>1269</v>
      </c>
      <c r="D178" s="50">
        <f>D179+D180+D181</f>
        <v>0</v>
      </c>
      <c r="E178" s="50">
        <f>E179+E180+E181</f>
        <v>0</v>
      </c>
      <c r="F178" s="716">
        <f t="shared" si="2"/>
      </c>
    </row>
    <row r="179" spans="1:6" ht="12.75">
      <c r="A179" s="58">
        <v>2612.2613</v>
      </c>
      <c r="B179" s="27" t="s">
        <v>1808</v>
      </c>
      <c r="C179" s="29" t="s">
        <v>1270</v>
      </c>
      <c r="D179" s="52">
        <v>0</v>
      </c>
      <c r="E179" s="52">
        <v>0</v>
      </c>
      <c r="F179" s="716">
        <f t="shared" si="2"/>
      </c>
    </row>
    <row r="180" spans="1:6" ht="25.5">
      <c r="A180" s="58">
        <v>2642</v>
      </c>
      <c r="B180" s="66" t="s">
        <v>1646</v>
      </c>
      <c r="C180" s="29" t="s">
        <v>1271</v>
      </c>
      <c r="D180" s="52">
        <v>0</v>
      </c>
      <c r="E180" s="52">
        <v>0</v>
      </c>
      <c r="F180" s="716">
        <f t="shared" si="2"/>
      </c>
    </row>
    <row r="181" spans="1:6" s="432" customFormat="1" ht="25.5">
      <c r="A181" s="65">
        <v>2652</v>
      </c>
      <c r="B181" s="55" t="s">
        <v>1647</v>
      </c>
      <c r="C181" s="29" t="s">
        <v>1272</v>
      </c>
      <c r="D181" s="67">
        <v>0</v>
      </c>
      <c r="E181" s="67">
        <v>0</v>
      </c>
      <c r="F181" s="716">
        <f t="shared" si="2"/>
      </c>
    </row>
    <row r="182" spans="1:6" s="431" customFormat="1" ht="12.75">
      <c r="A182" s="60">
        <v>269</v>
      </c>
      <c r="B182" s="46" t="s">
        <v>1648</v>
      </c>
      <c r="C182" s="29" t="s">
        <v>1273</v>
      </c>
      <c r="D182" s="53">
        <v>0</v>
      </c>
      <c r="E182" s="53">
        <v>0</v>
      </c>
      <c r="F182" s="716">
        <f t="shared" si="2"/>
      </c>
    </row>
    <row r="183" spans="1:6" s="431" customFormat="1" ht="12.75">
      <c r="A183" s="60">
        <v>29</v>
      </c>
      <c r="B183" s="46" t="s">
        <v>2475</v>
      </c>
      <c r="C183" s="29" t="s">
        <v>853</v>
      </c>
      <c r="D183" s="49">
        <f>D184+D185</f>
        <v>0</v>
      </c>
      <c r="E183" s="49">
        <f>E184+E185</f>
        <v>0</v>
      </c>
      <c r="F183" s="716">
        <f t="shared" si="2"/>
      </c>
    </row>
    <row r="184" spans="1:6" ht="12.75">
      <c r="A184" s="58">
        <v>291</v>
      </c>
      <c r="B184" s="27" t="s">
        <v>1649</v>
      </c>
      <c r="C184" s="29" t="s">
        <v>854</v>
      </c>
      <c r="D184" s="52">
        <v>0</v>
      </c>
      <c r="E184" s="52">
        <v>0</v>
      </c>
      <c r="F184" s="716">
        <f t="shared" si="2"/>
      </c>
    </row>
    <row r="185" spans="1:6" ht="12.75">
      <c r="A185" s="58">
        <v>292</v>
      </c>
      <c r="B185" s="27" t="s">
        <v>1650</v>
      </c>
      <c r="C185" s="29" t="s">
        <v>855</v>
      </c>
      <c r="D185" s="52">
        <v>0</v>
      </c>
      <c r="E185" s="52">
        <v>0</v>
      </c>
      <c r="F185" s="716">
        <f t="shared" si="2"/>
      </c>
    </row>
    <row r="186" spans="1:6" s="431" customFormat="1" ht="12.75">
      <c r="A186" s="60">
        <v>9</v>
      </c>
      <c r="B186" s="46" t="s">
        <v>2476</v>
      </c>
      <c r="C186" s="29" t="s">
        <v>856</v>
      </c>
      <c r="D186" s="49">
        <f>D187+D195-D199-D203-D204+D205+D206+D207</f>
        <v>0</v>
      </c>
      <c r="E186" s="49">
        <f>E187+E195-E199-E203-E204+E205+E206+E207</f>
        <v>0</v>
      </c>
      <c r="F186" s="716">
        <f t="shared" si="2"/>
      </c>
    </row>
    <row r="187" spans="1:6" s="431" customFormat="1" ht="12.75">
      <c r="A187" s="60">
        <v>91</v>
      </c>
      <c r="B187" s="46" t="s">
        <v>372</v>
      </c>
      <c r="C187" s="29" t="s">
        <v>857</v>
      </c>
      <c r="D187" s="49">
        <f>D188-D191</f>
        <v>0</v>
      </c>
      <c r="E187" s="49">
        <f>E188-E191</f>
        <v>0</v>
      </c>
      <c r="F187" s="716">
        <f t="shared" si="2"/>
      </c>
    </row>
    <row r="188" spans="1:7" ht="12.75">
      <c r="A188" s="58">
        <v>911</v>
      </c>
      <c r="B188" s="27" t="s">
        <v>373</v>
      </c>
      <c r="C188" s="29" t="s">
        <v>2435</v>
      </c>
      <c r="D188" s="50">
        <f>D189+D190</f>
        <v>0</v>
      </c>
      <c r="E188" s="50">
        <f>E189+E190</f>
        <v>0</v>
      </c>
      <c r="F188" s="716">
        <f t="shared" si="2"/>
      </c>
      <c r="G188" s="434"/>
    </row>
    <row r="189" spans="1:7" ht="12.75">
      <c r="A189" s="58">
        <v>9111</v>
      </c>
      <c r="B189" s="27" t="s">
        <v>1652</v>
      </c>
      <c r="C189" s="29" t="s">
        <v>2436</v>
      </c>
      <c r="D189" s="52">
        <v>0</v>
      </c>
      <c r="E189" s="52">
        <v>0</v>
      </c>
      <c r="F189" s="716">
        <f t="shared" si="2"/>
      </c>
      <c r="G189" s="434"/>
    </row>
    <row r="190" spans="1:6" ht="12.75">
      <c r="A190" s="58">
        <v>9112</v>
      </c>
      <c r="B190" s="27" t="s">
        <v>1653</v>
      </c>
      <c r="C190" s="29" t="s">
        <v>858</v>
      </c>
      <c r="D190" s="52">
        <v>0</v>
      </c>
      <c r="E190" s="52">
        <v>0</v>
      </c>
      <c r="F190" s="716">
        <f t="shared" si="2"/>
      </c>
    </row>
    <row r="191" spans="1:6" ht="12.75">
      <c r="A191" s="58">
        <v>912</v>
      </c>
      <c r="B191" s="27" t="s">
        <v>374</v>
      </c>
      <c r="C191" s="29" t="s">
        <v>859</v>
      </c>
      <c r="D191" s="50">
        <f>D192+D193</f>
        <v>0</v>
      </c>
      <c r="E191" s="50">
        <f>E192+E193</f>
        <v>0</v>
      </c>
      <c r="F191" s="716">
        <f t="shared" si="2"/>
      </c>
    </row>
    <row r="192" spans="1:6" ht="12.75">
      <c r="A192" s="58">
        <v>9121</v>
      </c>
      <c r="B192" s="27" t="s">
        <v>1654</v>
      </c>
      <c r="C192" s="29" t="s">
        <v>2437</v>
      </c>
      <c r="D192" s="52">
        <v>0</v>
      </c>
      <c r="E192" s="52">
        <v>0</v>
      </c>
      <c r="F192" s="716">
        <f t="shared" si="2"/>
      </c>
    </row>
    <row r="193" spans="1:6" ht="12.75">
      <c r="A193" s="58">
        <v>9122</v>
      </c>
      <c r="B193" s="27" t="s">
        <v>1200</v>
      </c>
      <c r="C193" s="29" t="s">
        <v>2438</v>
      </c>
      <c r="D193" s="52">
        <v>0</v>
      </c>
      <c r="E193" s="52">
        <v>0</v>
      </c>
      <c r="F193" s="716">
        <f t="shared" si="2"/>
      </c>
    </row>
    <row r="194" spans="1:6" s="431" customFormat="1" ht="12.75">
      <c r="A194" s="60">
        <v>922</v>
      </c>
      <c r="B194" s="46" t="s">
        <v>375</v>
      </c>
      <c r="C194" s="29" t="s">
        <v>860</v>
      </c>
      <c r="D194" s="53">
        <v>0</v>
      </c>
      <c r="E194" s="53">
        <v>0</v>
      </c>
      <c r="F194" s="716">
        <f t="shared" si="2"/>
      </c>
    </row>
    <row r="195" spans="1:6" ht="12.75">
      <c r="A195" s="58">
        <v>9221</v>
      </c>
      <c r="B195" s="27" t="s">
        <v>376</v>
      </c>
      <c r="C195" s="29" t="s">
        <v>861</v>
      </c>
      <c r="D195" s="437">
        <f>D196+D197+D198</f>
        <v>0</v>
      </c>
      <c r="E195" s="437">
        <f>E196+E197+E198</f>
        <v>0</v>
      </c>
      <c r="F195" s="716">
        <f t="shared" si="2"/>
      </c>
    </row>
    <row r="196" spans="1:6" s="431" customFormat="1" ht="12.75">
      <c r="A196" s="419">
        <v>92211</v>
      </c>
      <c r="B196" s="417" t="s">
        <v>377</v>
      </c>
      <c r="C196" s="29" t="s">
        <v>862</v>
      </c>
      <c r="D196" s="53">
        <v>0</v>
      </c>
      <c r="E196" s="53">
        <v>0</v>
      </c>
      <c r="F196" s="716">
        <f t="shared" si="2"/>
      </c>
    </row>
    <row r="197" spans="1:7" ht="12.75">
      <c r="A197" s="58">
        <v>92212</v>
      </c>
      <c r="B197" s="27" t="s">
        <v>378</v>
      </c>
      <c r="C197" s="29" t="s">
        <v>863</v>
      </c>
      <c r="D197" s="52">
        <v>0</v>
      </c>
      <c r="E197" s="52">
        <v>0</v>
      </c>
      <c r="F197" s="716">
        <f t="shared" si="2"/>
      </c>
      <c r="G197" s="431"/>
    </row>
    <row r="198" spans="1:6" s="431" customFormat="1" ht="12.75">
      <c r="A198" s="419">
        <v>92213</v>
      </c>
      <c r="B198" s="417" t="s">
        <v>379</v>
      </c>
      <c r="C198" s="29" t="s">
        <v>864</v>
      </c>
      <c r="D198" s="53">
        <v>0</v>
      </c>
      <c r="E198" s="53">
        <v>0</v>
      </c>
      <c r="F198" s="716">
        <f t="shared" si="2"/>
      </c>
    </row>
    <row r="199" spans="1:6" s="431" customFormat="1" ht="12.75">
      <c r="A199" s="419">
        <v>9222</v>
      </c>
      <c r="B199" s="417" t="s">
        <v>380</v>
      </c>
      <c r="C199" s="29" t="s">
        <v>865</v>
      </c>
      <c r="D199" s="438">
        <f>D200+D201+D202</f>
        <v>0</v>
      </c>
      <c r="E199" s="438">
        <f>E200+E201+E202</f>
        <v>0</v>
      </c>
      <c r="F199" s="716">
        <f t="shared" si="2"/>
      </c>
    </row>
    <row r="200" spans="1:6" s="431" customFormat="1" ht="12.75">
      <c r="A200" s="419">
        <v>92221</v>
      </c>
      <c r="B200" s="417" t="s">
        <v>381</v>
      </c>
      <c r="C200" s="29" t="s">
        <v>2439</v>
      </c>
      <c r="D200" s="53">
        <v>0</v>
      </c>
      <c r="E200" s="53">
        <v>0</v>
      </c>
      <c r="F200" s="716">
        <f t="shared" si="2"/>
      </c>
    </row>
    <row r="201" spans="1:7" s="432" customFormat="1" ht="12.75">
      <c r="A201" s="65">
        <v>92222</v>
      </c>
      <c r="B201" s="27" t="s">
        <v>280</v>
      </c>
      <c r="C201" s="29" t="s">
        <v>866</v>
      </c>
      <c r="D201" s="67">
        <v>0</v>
      </c>
      <c r="E201" s="67">
        <v>0</v>
      </c>
      <c r="F201" s="716">
        <f t="shared" si="2"/>
      </c>
      <c r="G201" s="431"/>
    </row>
    <row r="202" spans="1:6" s="432" customFormat="1" ht="12.75">
      <c r="A202" s="65">
        <v>92223</v>
      </c>
      <c r="B202" s="417" t="s">
        <v>281</v>
      </c>
      <c r="C202" s="29" t="s">
        <v>2440</v>
      </c>
      <c r="D202" s="67">
        <v>0</v>
      </c>
      <c r="E202" s="67">
        <v>0</v>
      </c>
      <c r="F202" s="716">
        <f t="shared" si="2"/>
      </c>
    </row>
    <row r="203" spans="1:7" s="431" customFormat="1" ht="12.75">
      <c r="A203" s="421">
        <v>93</v>
      </c>
      <c r="B203" s="316" t="s">
        <v>1201</v>
      </c>
      <c r="C203" s="29" t="s">
        <v>867</v>
      </c>
      <c r="D203" s="425">
        <v>0</v>
      </c>
      <c r="E203" s="425">
        <v>0</v>
      </c>
      <c r="F203" s="716">
        <f t="shared" si="2"/>
      </c>
      <c r="G203" s="451"/>
    </row>
    <row r="204" spans="1:7" s="431" customFormat="1" ht="12.75">
      <c r="A204" s="421">
        <v>94</v>
      </c>
      <c r="B204" s="316" t="s">
        <v>1202</v>
      </c>
      <c r="C204" s="29" t="s">
        <v>2441</v>
      </c>
      <c r="D204" s="425">
        <v>0</v>
      </c>
      <c r="E204" s="425">
        <v>0</v>
      </c>
      <c r="F204" s="716">
        <f t="shared" si="2"/>
      </c>
      <c r="G204" s="451"/>
    </row>
    <row r="205" spans="1:7" s="432" customFormat="1" ht="12.75">
      <c r="A205" s="422">
        <v>96</v>
      </c>
      <c r="B205" s="423" t="s">
        <v>1656</v>
      </c>
      <c r="C205" s="29" t="s">
        <v>2442</v>
      </c>
      <c r="D205" s="426">
        <v>0</v>
      </c>
      <c r="E205" s="426">
        <v>0</v>
      </c>
      <c r="F205" s="716">
        <f t="shared" si="2"/>
      </c>
      <c r="G205" s="431"/>
    </row>
    <row r="206" spans="1:6" s="431" customFormat="1" ht="12.75">
      <c r="A206" s="421">
        <v>97</v>
      </c>
      <c r="B206" s="316" t="s">
        <v>1657</v>
      </c>
      <c r="C206" s="29" t="s">
        <v>2443</v>
      </c>
      <c r="D206" s="425">
        <v>0</v>
      </c>
      <c r="E206" s="425">
        <v>0</v>
      </c>
      <c r="F206" s="716">
        <f t="shared" si="2"/>
      </c>
    </row>
    <row r="207" spans="1:6" ht="12.75">
      <c r="A207" s="421">
        <v>98</v>
      </c>
      <c r="B207" s="316" t="s">
        <v>1658</v>
      </c>
      <c r="C207" s="29" t="s">
        <v>868</v>
      </c>
      <c r="D207" s="425">
        <v>0</v>
      </c>
      <c r="E207" s="425">
        <v>0</v>
      </c>
      <c r="F207" s="717">
        <f>IF(D207=0,"",(IF(E207=0,"",E207/D207*100)))</f>
      </c>
    </row>
    <row r="208" spans="1:6" ht="12.75">
      <c r="A208" s="421">
        <v>99</v>
      </c>
      <c r="B208" s="316" t="s">
        <v>1659</v>
      </c>
      <c r="C208" s="29" t="s">
        <v>869</v>
      </c>
      <c r="D208" s="425">
        <v>0</v>
      </c>
      <c r="E208" s="425">
        <v>0</v>
      </c>
      <c r="F208" s="716">
        <f>IF(D208=0,"",(IF(E208=0,"",E208/D208*100)))</f>
      </c>
    </row>
    <row r="209" spans="1:6" ht="12.75">
      <c r="A209" s="420">
        <v>991</v>
      </c>
      <c r="B209" s="417" t="s">
        <v>1660</v>
      </c>
      <c r="C209" s="29" t="s">
        <v>2444</v>
      </c>
      <c r="D209" s="430">
        <v>0</v>
      </c>
      <c r="E209" s="430">
        <v>0</v>
      </c>
      <c r="F209" s="716">
        <f aca="true" t="shared" si="3" ref="F209:F222">IF(D209=0,"",(IF(E209=0,"",E209/D209*100)))</f>
      </c>
    </row>
    <row r="210" spans="1:6" ht="12.75">
      <c r="A210" s="420">
        <v>996</v>
      </c>
      <c r="B210" s="417" t="s">
        <v>1661</v>
      </c>
      <c r="C210" s="29" t="s">
        <v>2445</v>
      </c>
      <c r="D210" s="430">
        <f>D209</f>
        <v>0</v>
      </c>
      <c r="E210" s="430">
        <f>E209</f>
        <v>0</v>
      </c>
      <c r="F210" s="716">
        <f t="shared" si="3"/>
      </c>
    </row>
    <row r="211" spans="1:6" ht="12.75">
      <c r="A211" s="734" t="s">
        <v>286</v>
      </c>
      <c r="B211" s="735"/>
      <c r="C211" s="735"/>
      <c r="D211" s="735"/>
      <c r="E211" s="735"/>
      <c r="F211" s="736"/>
    </row>
    <row r="212" spans="1:8" ht="12.75">
      <c r="A212" s="453" t="s">
        <v>2741</v>
      </c>
      <c r="B212" s="350" t="s">
        <v>292</v>
      </c>
      <c r="C212" s="29" t="s">
        <v>287</v>
      </c>
      <c r="D212" s="430">
        <v>0</v>
      </c>
      <c r="E212" s="430">
        <v>0</v>
      </c>
      <c r="F212" s="716">
        <f t="shared" si="3"/>
      </c>
      <c r="G212" s="452"/>
      <c r="H212" s="452"/>
    </row>
    <row r="213" spans="1:8" ht="12.75">
      <c r="A213" s="420">
        <v>16411</v>
      </c>
      <c r="B213" s="350" t="s">
        <v>293</v>
      </c>
      <c r="C213" s="29" t="s">
        <v>288</v>
      </c>
      <c r="D213" s="430">
        <v>0</v>
      </c>
      <c r="E213" s="430">
        <v>0</v>
      </c>
      <c r="F213" s="716">
        <f t="shared" si="3"/>
      </c>
      <c r="G213" s="449"/>
      <c r="H213" s="448"/>
    </row>
    <row r="214" spans="1:6" ht="12.75">
      <c r="A214" s="420">
        <v>16412</v>
      </c>
      <c r="B214" s="350" t="s">
        <v>294</v>
      </c>
      <c r="C214" s="29" t="s">
        <v>870</v>
      </c>
      <c r="D214" s="430">
        <v>0</v>
      </c>
      <c r="E214" s="430">
        <v>0</v>
      </c>
      <c r="F214" s="716">
        <f t="shared" si="3"/>
      </c>
    </row>
    <row r="215" spans="1:6" ht="12.75">
      <c r="A215" s="420">
        <v>16413</v>
      </c>
      <c r="B215" s="350" t="s">
        <v>295</v>
      </c>
      <c r="C215" s="29" t="s">
        <v>871</v>
      </c>
      <c r="D215" s="430">
        <v>0</v>
      </c>
      <c r="E215" s="430">
        <v>0</v>
      </c>
      <c r="F215" s="716">
        <f t="shared" si="3"/>
      </c>
    </row>
    <row r="216" spans="1:7" ht="25.5">
      <c r="A216" s="420">
        <v>1661</v>
      </c>
      <c r="B216" s="424" t="s">
        <v>296</v>
      </c>
      <c r="C216" s="29" t="s">
        <v>282</v>
      </c>
      <c r="D216" s="430">
        <v>0</v>
      </c>
      <c r="E216" s="430">
        <v>0</v>
      </c>
      <c r="F216" s="716">
        <f t="shared" si="3"/>
      </c>
      <c r="G216" s="434"/>
    </row>
    <row r="217" spans="1:7" ht="12.75">
      <c r="A217" s="420">
        <v>2341</v>
      </c>
      <c r="B217" s="350" t="s">
        <v>297</v>
      </c>
      <c r="C217" s="29" t="s">
        <v>283</v>
      </c>
      <c r="D217" s="430">
        <v>0</v>
      </c>
      <c r="E217" s="430">
        <v>0</v>
      </c>
      <c r="F217" s="716">
        <f t="shared" si="3"/>
      </c>
      <c r="G217" s="434"/>
    </row>
    <row r="218" spans="1:6" ht="12.75">
      <c r="A218" s="420">
        <v>2342</v>
      </c>
      <c r="B218" s="350" t="s">
        <v>298</v>
      </c>
      <c r="C218" s="29" t="s">
        <v>284</v>
      </c>
      <c r="D218" s="430">
        <v>0</v>
      </c>
      <c r="E218" s="430">
        <v>0</v>
      </c>
      <c r="F218" s="716">
        <f t="shared" si="3"/>
      </c>
    </row>
    <row r="219" spans="1:6" ht="25.5">
      <c r="A219" s="420">
        <v>9661</v>
      </c>
      <c r="B219" s="424" t="s">
        <v>299</v>
      </c>
      <c r="C219" s="29" t="s">
        <v>285</v>
      </c>
      <c r="D219" s="597">
        <v>0</v>
      </c>
      <c r="E219" s="597">
        <v>0</v>
      </c>
      <c r="F219" s="716">
        <f t="shared" si="3"/>
      </c>
    </row>
    <row r="220" spans="1:6" ht="12.75">
      <c r="A220" s="420">
        <v>9664</v>
      </c>
      <c r="B220" s="350" t="s">
        <v>300</v>
      </c>
      <c r="C220" s="29" t="s">
        <v>289</v>
      </c>
      <c r="D220" s="430">
        <v>0</v>
      </c>
      <c r="E220" s="430">
        <v>0</v>
      </c>
      <c r="F220" s="716">
        <f t="shared" si="3"/>
      </c>
    </row>
    <row r="221" spans="1:6" ht="12.75">
      <c r="A221" s="420">
        <v>981</v>
      </c>
      <c r="B221" s="350" t="s">
        <v>301</v>
      </c>
      <c r="C221" s="29" t="s">
        <v>290</v>
      </c>
      <c r="D221" s="430">
        <v>0</v>
      </c>
      <c r="E221" s="430">
        <v>0</v>
      </c>
      <c r="F221" s="716">
        <f t="shared" si="3"/>
      </c>
    </row>
    <row r="222" spans="1:6" ht="12.75">
      <c r="A222" s="418"/>
      <c r="B222" s="350" t="s">
        <v>302</v>
      </c>
      <c r="C222" s="29" t="s">
        <v>291</v>
      </c>
      <c r="D222" s="50">
        <f>SUM(D212:D221)</f>
        <v>0</v>
      </c>
      <c r="E222" s="50">
        <f>SUM(E212:E221)</f>
        <v>0</v>
      </c>
      <c r="F222" s="716">
        <f t="shared" si="3"/>
      </c>
    </row>
    <row r="223" ht="12.75">
      <c r="A223" s="326"/>
    </row>
    <row r="224" ht="12.75">
      <c r="A224" s="326"/>
    </row>
    <row r="225" ht="12.75">
      <c r="A225" s="326"/>
    </row>
    <row r="226" ht="6.75" customHeight="1">
      <c r="A226" s="326"/>
    </row>
    <row r="227" spans="1:5" ht="24.75" customHeight="1">
      <c r="A227" s="326" t="s">
        <v>1651</v>
      </c>
      <c r="B227" s="575"/>
      <c r="E227" s="428" t="s">
        <v>1812</v>
      </c>
    </row>
    <row r="228" ht="12.75">
      <c r="A228" s="326"/>
    </row>
    <row r="229" spans="1:5" ht="12.75">
      <c r="A229" s="326"/>
      <c r="E229" s="429"/>
    </row>
    <row r="230" ht="12.75">
      <c r="A230" s="326"/>
    </row>
    <row r="231" spans="1:5" ht="25.5">
      <c r="A231" s="427" t="s">
        <v>670</v>
      </c>
      <c r="B231" s="575"/>
      <c r="D231" s="328" t="s">
        <v>2175</v>
      </c>
      <c r="E231" s="596"/>
    </row>
    <row r="232" ht="12.75">
      <c r="A232" s="326"/>
    </row>
    <row r="233" ht="12.75">
      <c r="A233" s="326"/>
    </row>
    <row r="234" ht="12.75">
      <c r="A234" s="326"/>
    </row>
    <row r="235" ht="12.75">
      <c r="A235" s="326"/>
    </row>
    <row r="236" ht="12.75">
      <c r="A236" s="326"/>
    </row>
    <row r="237" ht="12.75">
      <c r="A237" s="326"/>
    </row>
    <row r="238" ht="12.75">
      <c r="A238" s="326"/>
    </row>
    <row r="239" ht="12.75">
      <c r="A239" s="326"/>
    </row>
    <row r="240" ht="12.75">
      <c r="A240" s="326"/>
    </row>
    <row r="241" ht="12.75">
      <c r="A241" s="326"/>
    </row>
    <row r="242" ht="12.75">
      <c r="A242" s="326"/>
    </row>
    <row r="243" ht="12.75">
      <c r="A243" s="326"/>
    </row>
    <row r="244" ht="12.75">
      <c r="A244" s="326"/>
    </row>
    <row r="245" ht="12.75">
      <c r="A245" s="326"/>
    </row>
    <row r="246" ht="12.75">
      <c r="A246" s="326"/>
    </row>
    <row r="247" ht="12.75">
      <c r="A247" s="326"/>
    </row>
    <row r="248" ht="12.75">
      <c r="A248" s="326"/>
    </row>
    <row r="249" ht="12.75">
      <c r="A249" s="326"/>
    </row>
    <row r="250" ht="12.75">
      <c r="A250" s="326"/>
    </row>
    <row r="251" ht="12.75">
      <c r="A251" s="326"/>
    </row>
    <row r="252" ht="12.75">
      <c r="A252" s="326"/>
    </row>
    <row r="253" ht="12.75">
      <c r="A253" s="326"/>
    </row>
    <row r="254" ht="12.75">
      <c r="A254" s="326"/>
    </row>
    <row r="255" ht="12.75">
      <c r="A255" s="326"/>
    </row>
    <row r="256" ht="12.75">
      <c r="A256" s="326"/>
    </row>
    <row r="257" ht="12.75">
      <c r="A257" s="326"/>
    </row>
    <row r="258" ht="12.75">
      <c r="A258" s="326"/>
    </row>
    <row r="259" ht="12.75">
      <c r="A259" s="326"/>
    </row>
    <row r="260" ht="12.75">
      <c r="A260" s="326"/>
    </row>
    <row r="261" ht="12.75">
      <c r="A261" s="326"/>
    </row>
    <row r="262" ht="12.75">
      <c r="A262" s="326"/>
    </row>
    <row r="263" ht="12.75">
      <c r="A263" s="326"/>
    </row>
    <row r="264" ht="12.75">
      <c r="A264" s="326"/>
    </row>
    <row r="265" ht="12.75">
      <c r="A265" s="326"/>
    </row>
    <row r="266" ht="12.75">
      <c r="A266" s="326"/>
    </row>
    <row r="267" ht="12.75">
      <c r="A267" s="326"/>
    </row>
    <row r="268" ht="12.75">
      <c r="A268" s="326"/>
    </row>
    <row r="269" ht="12.75">
      <c r="A269" s="326"/>
    </row>
    <row r="270" ht="12.75">
      <c r="A270" s="326"/>
    </row>
    <row r="271" ht="12.75">
      <c r="A271" s="326"/>
    </row>
    <row r="272" ht="12.75">
      <c r="A272" s="326"/>
    </row>
    <row r="273" ht="12.75">
      <c r="A273" s="326"/>
    </row>
    <row r="274" ht="12.75">
      <c r="A274" s="326"/>
    </row>
    <row r="275" ht="12.75">
      <c r="A275" s="326"/>
    </row>
    <row r="276" ht="12.75">
      <c r="A276" s="326"/>
    </row>
    <row r="277" ht="12.75">
      <c r="A277" s="326"/>
    </row>
    <row r="278" ht="12.75">
      <c r="A278" s="326"/>
    </row>
    <row r="279" ht="12.75">
      <c r="A279" s="326"/>
    </row>
    <row r="280" ht="12.75">
      <c r="A280" s="326"/>
    </row>
    <row r="281" ht="12.75">
      <c r="A281" s="326"/>
    </row>
    <row r="282" ht="12.75">
      <c r="A282" s="326"/>
    </row>
    <row r="283" ht="12.75">
      <c r="A283" s="326"/>
    </row>
    <row r="284" ht="12.75">
      <c r="A284" s="326"/>
    </row>
    <row r="285" ht="12.75">
      <c r="A285" s="326"/>
    </row>
    <row r="286" ht="12.75">
      <c r="A286" s="326"/>
    </row>
    <row r="287" ht="12.75">
      <c r="A287" s="326"/>
    </row>
    <row r="288" ht="12.75">
      <c r="A288" s="326"/>
    </row>
    <row r="289" ht="12.75">
      <c r="A289" s="326"/>
    </row>
    <row r="290" ht="12.75">
      <c r="A290" s="326"/>
    </row>
    <row r="291" ht="12.75">
      <c r="A291" s="326"/>
    </row>
    <row r="292" ht="12.75">
      <c r="A292" s="326"/>
    </row>
    <row r="293" ht="12.75">
      <c r="A293" s="326"/>
    </row>
    <row r="294" ht="12.75">
      <c r="A294" s="326"/>
    </row>
    <row r="295" ht="12.75">
      <c r="A295" s="326"/>
    </row>
    <row r="296" ht="12.75">
      <c r="A296" s="326"/>
    </row>
    <row r="297" ht="12.75">
      <c r="A297" s="326"/>
    </row>
    <row r="298" ht="12.75">
      <c r="A298" s="326"/>
    </row>
    <row r="299" ht="12.75">
      <c r="A299" s="326"/>
    </row>
    <row r="300" ht="12.75">
      <c r="A300" s="326"/>
    </row>
    <row r="301" ht="12.75">
      <c r="A301" s="326"/>
    </row>
    <row r="302" ht="12.75">
      <c r="A302" s="326"/>
    </row>
    <row r="303" ht="12.75">
      <c r="A303" s="326"/>
    </row>
    <row r="304" ht="12.75">
      <c r="A304" s="326"/>
    </row>
    <row r="305" ht="12.75">
      <c r="A305" s="326"/>
    </row>
    <row r="306" ht="12.75">
      <c r="A306" s="326"/>
    </row>
    <row r="307" ht="12.75">
      <c r="A307" s="326"/>
    </row>
    <row r="308" ht="12.75">
      <c r="A308" s="326"/>
    </row>
    <row r="309" ht="12.75">
      <c r="A309" s="326"/>
    </row>
    <row r="310" ht="12.75">
      <c r="A310" s="326"/>
    </row>
    <row r="311" ht="12.75">
      <c r="A311" s="326"/>
    </row>
    <row r="312" ht="12.75">
      <c r="A312" s="326"/>
    </row>
    <row r="313" ht="12.75">
      <c r="A313" s="326"/>
    </row>
    <row r="314" ht="12.75">
      <c r="A314" s="326"/>
    </row>
    <row r="315" ht="12.75">
      <c r="A315" s="326"/>
    </row>
    <row r="316" ht="12.75">
      <c r="A316" s="326"/>
    </row>
    <row r="317" ht="12.75">
      <c r="A317" s="326"/>
    </row>
    <row r="318" ht="12.75">
      <c r="A318" s="326"/>
    </row>
    <row r="319" ht="12.75">
      <c r="A319" s="326"/>
    </row>
    <row r="320" ht="12.75">
      <c r="A320" s="326"/>
    </row>
    <row r="321" ht="12.75">
      <c r="A321" s="326"/>
    </row>
    <row r="322" ht="12.75">
      <c r="A322" s="326"/>
    </row>
    <row r="323" ht="12.75">
      <c r="A323" s="326"/>
    </row>
    <row r="324" ht="12.75">
      <c r="A324" s="326"/>
    </row>
    <row r="325" ht="12.75">
      <c r="A325" s="326"/>
    </row>
    <row r="326" ht="12.75">
      <c r="A326" s="326"/>
    </row>
    <row r="327" ht="12.75">
      <c r="A327" s="326"/>
    </row>
    <row r="328" ht="12.75">
      <c r="A328" s="326"/>
    </row>
    <row r="329" ht="12.75">
      <c r="A329" s="326"/>
    </row>
    <row r="330" ht="12.75">
      <c r="A330" s="326"/>
    </row>
    <row r="331" ht="12.75">
      <c r="A331" s="326"/>
    </row>
    <row r="332" ht="12.75">
      <c r="A332" s="326"/>
    </row>
    <row r="333" ht="12.75">
      <c r="A333" s="326"/>
    </row>
    <row r="334" ht="12.75">
      <c r="A334" s="326"/>
    </row>
    <row r="335" ht="12.75">
      <c r="A335" s="326"/>
    </row>
    <row r="336" ht="12.75">
      <c r="A336" s="326"/>
    </row>
    <row r="337" ht="12.75">
      <c r="A337" s="326"/>
    </row>
    <row r="338" ht="12.75">
      <c r="A338" s="326"/>
    </row>
    <row r="339" ht="12.75">
      <c r="A339" s="326"/>
    </row>
    <row r="340" ht="12.75">
      <c r="A340" s="326"/>
    </row>
    <row r="341" ht="12.75">
      <c r="A341" s="326"/>
    </row>
    <row r="342" ht="12.75">
      <c r="A342" s="326"/>
    </row>
    <row r="343" ht="12.75">
      <c r="A343" s="326"/>
    </row>
    <row r="344" ht="12.75">
      <c r="A344" s="326"/>
    </row>
    <row r="345" ht="12.75">
      <c r="A345" s="326"/>
    </row>
    <row r="346" ht="12.75">
      <c r="A346" s="326"/>
    </row>
    <row r="347" ht="12.75">
      <c r="A347" s="326"/>
    </row>
    <row r="348" ht="12.75">
      <c r="A348" s="326"/>
    </row>
    <row r="349" ht="12.75">
      <c r="A349" s="326"/>
    </row>
    <row r="350" ht="12.75">
      <c r="A350" s="326"/>
    </row>
    <row r="351" ht="12.75">
      <c r="A351" s="326"/>
    </row>
    <row r="352" ht="12.75">
      <c r="A352" s="326"/>
    </row>
    <row r="353" ht="12.75">
      <c r="A353" s="326"/>
    </row>
    <row r="354" ht="12.75">
      <c r="A354" s="326"/>
    </row>
    <row r="355" ht="12.75">
      <c r="A355" s="326"/>
    </row>
    <row r="356" ht="12.75">
      <c r="A356" s="326"/>
    </row>
    <row r="357" ht="12.75">
      <c r="A357" s="326"/>
    </row>
    <row r="358" ht="12.75">
      <c r="A358" s="326"/>
    </row>
    <row r="359" ht="12.75">
      <c r="A359" s="326"/>
    </row>
    <row r="360" ht="12.75">
      <c r="A360" s="326"/>
    </row>
    <row r="361" ht="12.75">
      <c r="A361" s="326"/>
    </row>
    <row r="362" ht="12.75">
      <c r="A362" s="326"/>
    </row>
    <row r="363" ht="12.75">
      <c r="A363" s="326"/>
    </row>
    <row r="364" ht="12.75">
      <c r="A364" s="326"/>
    </row>
    <row r="365" ht="12.75">
      <c r="A365" s="326"/>
    </row>
    <row r="366" ht="12.75">
      <c r="A366" s="326"/>
    </row>
    <row r="367" ht="12.75">
      <c r="A367" s="326"/>
    </row>
    <row r="368" ht="12.75">
      <c r="A368" s="326"/>
    </row>
    <row r="369" ht="12.75">
      <c r="A369" s="326"/>
    </row>
    <row r="370" ht="12.75">
      <c r="A370" s="326"/>
    </row>
    <row r="371" ht="12.75">
      <c r="A371" s="326"/>
    </row>
    <row r="372" ht="12.75">
      <c r="A372" s="326"/>
    </row>
    <row r="373" ht="12.75">
      <c r="A373" s="326"/>
    </row>
    <row r="374" ht="12.75">
      <c r="A374" s="326"/>
    </row>
    <row r="375" ht="12.75">
      <c r="A375" s="326"/>
    </row>
    <row r="376" ht="12.75">
      <c r="A376" s="326"/>
    </row>
    <row r="377" ht="12.75">
      <c r="A377" s="326"/>
    </row>
    <row r="378" ht="12.75">
      <c r="A378" s="326"/>
    </row>
    <row r="379" ht="12.75">
      <c r="A379" s="326"/>
    </row>
    <row r="380" ht="12.75">
      <c r="A380" s="326"/>
    </row>
    <row r="381" ht="12.75">
      <c r="A381" s="326"/>
    </row>
    <row r="382" ht="12.75">
      <c r="A382" s="326"/>
    </row>
    <row r="383" ht="12.75">
      <c r="A383" s="326"/>
    </row>
    <row r="384" ht="12.75">
      <c r="A384" s="326"/>
    </row>
    <row r="385" ht="12.75">
      <c r="A385" s="326"/>
    </row>
    <row r="386" ht="12.75">
      <c r="A386" s="326"/>
    </row>
    <row r="387" ht="12.75">
      <c r="A387" s="326"/>
    </row>
    <row r="388" ht="12.75">
      <c r="A388" s="326"/>
    </row>
    <row r="389" ht="12.75">
      <c r="A389" s="326"/>
    </row>
    <row r="390" ht="12.75">
      <c r="A390" s="326"/>
    </row>
    <row r="391" ht="12.75">
      <c r="A391" s="326"/>
    </row>
    <row r="392" ht="12.75">
      <c r="A392" s="326"/>
    </row>
    <row r="393" ht="12.75">
      <c r="A393" s="326"/>
    </row>
    <row r="394" ht="12.75">
      <c r="A394" s="326"/>
    </row>
    <row r="395" ht="12.75">
      <c r="A395" s="326"/>
    </row>
    <row r="396" ht="12.75">
      <c r="A396" s="326"/>
    </row>
    <row r="397" ht="12.75">
      <c r="A397" s="326"/>
    </row>
    <row r="398" ht="12.75">
      <c r="A398" s="326"/>
    </row>
    <row r="399" ht="12.75">
      <c r="A399" s="326"/>
    </row>
    <row r="400" ht="12.75">
      <c r="A400" s="326"/>
    </row>
    <row r="401" ht="12.75">
      <c r="A401" s="326"/>
    </row>
    <row r="402" ht="12.75">
      <c r="A402" s="326"/>
    </row>
    <row r="403" ht="12.75">
      <c r="A403" s="326"/>
    </row>
    <row r="404" ht="12.75">
      <c r="A404" s="326"/>
    </row>
    <row r="405" ht="12.75">
      <c r="A405" s="326"/>
    </row>
    <row r="406" ht="12.75">
      <c r="A406" s="326"/>
    </row>
    <row r="407" ht="12.75">
      <c r="A407" s="326"/>
    </row>
    <row r="408" ht="12.75">
      <c r="A408" s="326"/>
    </row>
    <row r="409" ht="12.75">
      <c r="A409" s="326"/>
    </row>
    <row r="410" ht="12.75">
      <c r="A410" s="326"/>
    </row>
    <row r="411" ht="12.75">
      <c r="A411" s="326"/>
    </row>
    <row r="412" ht="12.75">
      <c r="A412" s="326"/>
    </row>
    <row r="413" ht="12.75">
      <c r="A413" s="326"/>
    </row>
    <row r="414" ht="12.75">
      <c r="A414" s="326"/>
    </row>
    <row r="415" ht="12.75">
      <c r="A415" s="326"/>
    </row>
    <row r="416" ht="12.75">
      <c r="A416" s="326"/>
    </row>
    <row r="417" ht="12.75">
      <c r="A417" s="326"/>
    </row>
    <row r="418" ht="12.75">
      <c r="A418" s="326"/>
    </row>
    <row r="419" ht="12.75">
      <c r="A419" s="326"/>
    </row>
    <row r="420" ht="12.75">
      <c r="A420" s="326"/>
    </row>
    <row r="421" ht="12.75">
      <c r="A421" s="326"/>
    </row>
    <row r="422" ht="12.75">
      <c r="A422" s="326"/>
    </row>
    <row r="423" ht="12.75">
      <c r="A423" s="326"/>
    </row>
    <row r="424" ht="12.75">
      <c r="A424" s="326"/>
    </row>
    <row r="425" ht="12.75">
      <c r="A425" s="326"/>
    </row>
    <row r="426" ht="12.75">
      <c r="A426" s="326"/>
    </row>
    <row r="427" ht="12.75">
      <c r="A427" s="326"/>
    </row>
    <row r="428" ht="12.75">
      <c r="A428" s="326"/>
    </row>
    <row r="429" ht="12.75">
      <c r="A429" s="326"/>
    </row>
    <row r="430" ht="12.75">
      <c r="A430" s="326"/>
    </row>
    <row r="431" ht="12.75">
      <c r="A431" s="326"/>
    </row>
    <row r="432" ht="12.75">
      <c r="A432" s="326"/>
    </row>
    <row r="433" ht="12.75">
      <c r="A433" s="326"/>
    </row>
    <row r="434" ht="12.75">
      <c r="A434" s="326"/>
    </row>
    <row r="435" ht="12.75">
      <c r="A435" s="326"/>
    </row>
    <row r="436" ht="12.75">
      <c r="A436" s="326"/>
    </row>
    <row r="437" ht="12.75">
      <c r="A437" s="326"/>
    </row>
    <row r="438" ht="12.75">
      <c r="A438" s="326"/>
    </row>
    <row r="439" ht="12.75">
      <c r="A439" s="326"/>
    </row>
    <row r="440" ht="12.75">
      <c r="A440" s="326"/>
    </row>
    <row r="441" ht="12.75">
      <c r="A441" s="326"/>
    </row>
    <row r="442" ht="12.75">
      <c r="A442" s="326"/>
    </row>
    <row r="443" ht="12.75">
      <c r="A443" s="326"/>
    </row>
    <row r="444" ht="12.75">
      <c r="A444" s="326"/>
    </row>
    <row r="445" ht="12.75">
      <c r="A445" s="326"/>
    </row>
    <row r="446" ht="12.75">
      <c r="A446" s="326"/>
    </row>
    <row r="447" ht="12.75">
      <c r="A447" s="326"/>
    </row>
    <row r="448" ht="12.75">
      <c r="A448" s="326"/>
    </row>
    <row r="449" ht="12.75">
      <c r="A449" s="326"/>
    </row>
    <row r="450" ht="12.75">
      <c r="A450" s="326"/>
    </row>
    <row r="451" ht="12.75">
      <c r="A451" s="326"/>
    </row>
    <row r="452" ht="12.75">
      <c r="A452" s="326"/>
    </row>
    <row r="453" ht="12.75">
      <c r="A453" s="326"/>
    </row>
    <row r="454" ht="12.75">
      <c r="A454" s="326"/>
    </row>
    <row r="455" ht="12.75">
      <c r="A455" s="326"/>
    </row>
    <row r="456" ht="12.75">
      <c r="A456" s="326"/>
    </row>
    <row r="457" ht="12.75">
      <c r="A457" s="326"/>
    </row>
    <row r="458" ht="12.75">
      <c r="A458" s="326"/>
    </row>
    <row r="459" ht="12.75">
      <c r="A459" s="326"/>
    </row>
    <row r="460" ht="12.75">
      <c r="A460" s="326"/>
    </row>
    <row r="461" ht="12.75">
      <c r="A461" s="326"/>
    </row>
    <row r="462" ht="12.75">
      <c r="A462" s="326"/>
    </row>
    <row r="463" ht="12.75">
      <c r="A463" s="326"/>
    </row>
    <row r="464" ht="12.75">
      <c r="A464" s="326"/>
    </row>
    <row r="465" ht="12.75">
      <c r="A465" s="326"/>
    </row>
    <row r="466" ht="12.75">
      <c r="A466" s="326"/>
    </row>
    <row r="467" ht="12.75">
      <c r="A467" s="326"/>
    </row>
    <row r="468" ht="12.75">
      <c r="A468" s="326"/>
    </row>
    <row r="469" ht="12.75">
      <c r="A469" s="326"/>
    </row>
    <row r="470" ht="12.75">
      <c r="A470" s="326"/>
    </row>
    <row r="471" ht="12.75">
      <c r="A471" s="326"/>
    </row>
    <row r="472" ht="12.75">
      <c r="A472" s="326"/>
    </row>
    <row r="473" ht="12.75">
      <c r="A473" s="326"/>
    </row>
    <row r="474" ht="12.75">
      <c r="A474" s="326"/>
    </row>
    <row r="475" ht="12.75">
      <c r="A475" s="326"/>
    </row>
    <row r="476" ht="12.75">
      <c r="A476" s="326"/>
    </row>
    <row r="477" ht="12.75">
      <c r="A477" s="326"/>
    </row>
    <row r="478" ht="12.75">
      <c r="A478" s="326"/>
    </row>
    <row r="479" ht="12.75">
      <c r="A479" s="326"/>
    </row>
    <row r="480" ht="12.75">
      <c r="A480" s="326"/>
    </row>
    <row r="481" ht="12.75">
      <c r="A481" s="326"/>
    </row>
    <row r="482" ht="12.75">
      <c r="A482" s="326"/>
    </row>
    <row r="483" ht="12.75">
      <c r="A483" s="326"/>
    </row>
    <row r="484" ht="12.75">
      <c r="A484" s="326"/>
    </row>
    <row r="485" ht="12.75">
      <c r="A485" s="326"/>
    </row>
    <row r="486" ht="12.75">
      <c r="A486" s="326"/>
    </row>
    <row r="487" ht="12.75">
      <c r="A487" s="326"/>
    </row>
    <row r="488" ht="12.75">
      <c r="A488" s="326"/>
    </row>
    <row r="489" ht="12.75">
      <c r="A489" s="326"/>
    </row>
    <row r="490" ht="12.75">
      <c r="A490" s="326"/>
    </row>
    <row r="491" ht="12.75">
      <c r="A491" s="326"/>
    </row>
    <row r="492" ht="12.75">
      <c r="A492" s="326"/>
    </row>
    <row r="493" ht="12.75">
      <c r="A493" s="326"/>
    </row>
    <row r="494" ht="12.75">
      <c r="A494" s="326"/>
    </row>
    <row r="495" ht="12.75">
      <c r="A495" s="326"/>
    </row>
    <row r="496" ht="12.75">
      <c r="A496" s="326"/>
    </row>
    <row r="497" ht="12.75">
      <c r="A497" s="326"/>
    </row>
    <row r="498" ht="12.75">
      <c r="A498" s="326"/>
    </row>
    <row r="499" ht="12.75">
      <c r="A499" s="326"/>
    </row>
    <row r="500" ht="12.75">
      <c r="A500" s="326"/>
    </row>
    <row r="501" ht="12.75">
      <c r="A501" s="326"/>
    </row>
    <row r="502" ht="12.75">
      <c r="A502" s="326"/>
    </row>
    <row r="503" ht="12.75">
      <c r="A503" s="326"/>
    </row>
    <row r="504" ht="12.75">
      <c r="A504" s="326"/>
    </row>
    <row r="505" ht="12.75">
      <c r="A505" s="326"/>
    </row>
    <row r="506" ht="12.75">
      <c r="A506" s="326"/>
    </row>
    <row r="507" ht="12.75">
      <c r="A507" s="326"/>
    </row>
    <row r="508" ht="12.75">
      <c r="A508" s="326"/>
    </row>
    <row r="509" ht="12.75">
      <c r="A509" s="326"/>
    </row>
    <row r="510" ht="12.75">
      <c r="A510" s="326"/>
    </row>
    <row r="511" ht="12.75">
      <c r="A511" s="326"/>
    </row>
    <row r="512" ht="12.75">
      <c r="A512" s="326"/>
    </row>
    <row r="513" ht="12.75">
      <c r="A513" s="326"/>
    </row>
    <row r="514" ht="12.75">
      <c r="A514" s="326"/>
    </row>
    <row r="515" ht="12.75">
      <c r="A515" s="326"/>
    </row>
    <row r="516" ht="12.75">
      <c r="A516" s="326"/>
    </row>
    <row r="517" ht="12.75">
      <c r="A517" s="326"/>
    </row>
    <row r="518" ht="12.75">
      <c r="A518" s="326"/>
    </row>
    <row r="519" ht="12.75">
      <c r="A519" s="326"/>
    </row>
    <row r="520" ht="12.75">
      <c r="A520" s="326"/>
    </row>
    <row r="521" ht="12.75">
      <c r="A521" s="326"/>
    </row>
    <row r="522" ht="12.75">
      <c r="A522" s="326"/>
    </row>
    <row r="523" ht="12.75">
      <c r="A523" s="326"/>
    </row>
    <row r="524" ht="12.75">
      <c r="A524" s="326"/>
    </row>
    <row r="525" ht="12.75">
      <c r="A525" s="326"/>
    </row>
    <row r="526" ht="12.75">
      <c r="A526" s="326"/>
    </row>
    <row r="527" ht="12.75">
      <c r="A527" s="326"/>
    </row>
    <row r="528" ht="12.75">
      <c r="A528" s="326"/>
    </row>
    <row r="529" ht="12.75">
      <c r="A529" s="326"/>
    </row>
    <row r="530" ht="12.75">
      <c r="A530" s="326"/>
    </row>
    <row r="531" ht="12.75">
      <c r="A531" s="326"/>
    </row>
    <row r="532" ht="12.75">
      <c r="A532" s="326"/>
    </row>
    <row r="533" ht="12.75">
      <c r="A533" s="326"/>
    </row>
    <row r="534" ht="12.75">
      <c r="A534" s="326"/>
    </row>
    <row r="535" ht="12.75">
      <c r="A535" s="326"/>
    </row>
    <row r="536" ht="12.75">
      <c r="A536" s="326"/>
    </row>
    <row r="537" ht="12.75">
      <c r="A537" s="326"/>
    </row>
    <row r="538" ht="12.75">
      <c r="A538" s="326"/>
    </row>
    <row r="539" ht="12.75">
      <c r="A539" s="326"/>
    </row>
    <row r="540" ht="12.75">
      <c r="A540" s="326"/>
    </row>
    <row r="541" ht="12.75">
      <c r="A541" s="326"/>
    </row>
    <row r="542" ht="12.75">
      <c r="A542" s="326"/>
    </row>
    <row r="543" ht="12.75">
      <c r="A543" s="326"/>
    </row>
    <row r="544" ht="12.75">
      <c r="A544" s="326"/>
    </row>
    <row r="545" ht="12.75">
      <c r="A545" s="326"/>
    </row>
    <row r="546" ht="12.75">
      <c r="A546" s="326"/>
    </row>
    <row r="547" ht="12.75">
      <c r="A547" s="326"/>
    </row>
    <row r="548" ht="12.75">
      <c r="A548" s="326"/>
    </row>
    <row r="549" ht="12.75">
      <c r="A549" s="326"/>
    </row>
    <row r="550" ht="12.75">
      <c r="A550" s="326"/>
    </row>
    <row r="551" ht="12.75">
      <c r="A551" s="326"/>
    </row>
    <row r="552" ht="12.75">
      <c r="A552" s="326"/>
    </row>
    <row r="553" ht="12.75">
      <c r="A553" s="326"/>
    </row>
    <row r="554" ht="12.75">
      <c r="A554" s="326"/>
    </row>
    <row r="555" ht="12.75">
      <c r="A555" s="326"/>
    </row>
    <row r="556" ht="12.75">
      <c r="A556" s="326"/>
    </row>
    <row r="557" ht="12.75">
      <c r="A557" s="326"/>
    </row>
    <row r="558" ht="12.75">
      <c r="A558" s="326"/>
    </row>
    <row r="559" ht="12.75">
      <c r="A559" s="326"/>
    </row>
    <row r="560" ht="12.75">
      <c r="A560" s="326"/>
    </row>
    <row r="561" ht="12.75">
      <c r="A561" s="326"/>
    </row>
    <row r="562" ht="12.75">
      <c r="A562" s="326"/>
    </row>
    <row r="563" ht="12.75">
      <c r="A563" s="326"/>
    </row>
    <row r="564" ht="12.75">
      <c r="A564" s="326"/>
    </row>
  </sheetData>
  <sheetProtection password="D871" sheet="1" objects="1" scenarios="1" selectLockedCells="1"/>
  <mergeCells count="6">
    <mergeCell ref="A211:F211"/>
    <mergeCell ref="E8:F8"/>
    <mergeCell ref="E7:F7"/>
    <mergeCell ref="E6:F6"/>
    <mergeCell ref="E17:F17"/>
    <mergeCell ref="A11:F11"/>
  </mergeCells>
  <dataValidations count="1">
    <dataValidation type="whole" operator="lessThanOrEqual" allowBlank="1" showInputMessage="1" showErrorMessage="1" errorTitle="UPOZORENJE!" error="AOP 182 mora biti manji ili jednak AOP 180!" sqref="D195:E195">
      <formula1>D194</formula1>
    </dataValidation>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List1">
    <tabColor indexed="51"/>
  </sheetPr>
  <dimension ref="A1:I325"/>
  <sheetViews>
    <sheetView showGridLines="0" zoomScalePageLayoutView="0" workbookViewId="0" topLeftCell="A1">
      <selection activeCell="B301" sqref="B301"/>
    </sheetView>
  </sheetViews>
  <sheetFormatPr defaultColWidth="9.140625" defaultRowHeight="12.75"/>
  <cols>
    <col min="1" max="1" width="8.57421875" style="77" customWidth="1"/>
    <col min="2" max="2" width="64.140625" style="71" customWidth="1"/>
    <col min="3" max="3" width="11.8515625" style="364" customWidth="1"/>
    <col min="4" max="4" width="16.421875" style="395" customWidth="1"/>
    <col min="5" max="16384" width="9.140625" style="78" customWidth="1"/>
  </cols>
  <sheetData>
    <row r="1" spans="1:4" s="72" customFormat="1" ht="18" customHeight="1" thickBot="1" thickTop="1">
      <c r="A1" s="556"/>
      <c r="B1" s="573"/>
      <c r="C1" s="598"/>
      <c r="D1" s="703" t="s">
        <v>1147</v>
      </c>
    </row>
    <row r="2" spans="1:4" s="72" customFormat="1" ht="19.5" customHeight="1" thickTop="1">
      <c r="A2" s="556"/>
      <c r="B2" s="599"/>
      <c r="C2" s="600"/>
      <c r="D2" s="601"/>
    </row>
    <row r="3" spans="1:5" s="72" customFormat="1" ht="15.75" customHeight="1">
      <c r="A3" s="602" t="s">
        <v>2670</v>
      </c>
      <c r="B3" s="603"/>
      <c r="C3" s="549" t="s">
        <v>2671</v>
      </c>
      <c r="D3" s="696"/>
      <c r="E3" s="75"/>
    </row>
    <row r="4" spans="1:5" s="72" customFormat="1" ht="20.25" customHeight="1">
      <c r="A4" s="602"/>
      <c r="B4" s="698"/>
      <c r="C4" s="549"/>
      <c r="D4" s="549"/>
      <c r="E4" s="76"/>
    </row>
    <row r="5" spans="1:5" s="72" customFormat="1" ht="15.75" customHeight="1">
      <c r="A5" s="555" t="s">
        <v>2672</v>
      </c>
      <c r="B5" s="604"/>
      <c r="C5" s="549" t="s">
        <v>1148</v>
      </c>
      <c r="D5" s="696">
        <v>0</v>
      </c>
      <c r="E5" s="76"/>
    </row>
    <row r="6" spans="1:5" s="72" customFormat="1" ht="18.75" customHeight="1">
      <c r="A6" s="605"/>
      <c r="B6" s="699" t="s">
        <v>2533</v>
      </c>
      <c r="C6" s="549" t="s">
        <v>2674</v>
      </c>
      <c r="D6" s="697"/>
      <c r="E6" s="76"/>
    </row>
    <row r="7" spans="1:5" s="72" customFormat="1" ht="15.75" customHeight="1">
      <c r="A7" s="605" t="s">
        <v>1149</v>
      </c>
      <c r="B7" s="604"/>
      <c r="C7" s="625" t="s">
        <v>2676</v>
      </c>
      <c r="D7" s="696"/>
      <c r="E7" s="76"/>
    </row>
    <row r="8" spans="1:5" s="72" customFormat="1" ht="18" customHeight="1">
      <c r="A8" s="606"/>
      <c r="B8" s="699" t="s">
        <v>2533</v>
      </c>
      <c r="C8" s="549" t="s">
        <v>2677</v>
      </c>
      <c r="D8" s="607"/>
      <c r="E8" s="76"/>
    </row>
    <row r="9" spans="1:5" s="72" customFormat="1" ht="15.75" customHeight="1">
      <c r="A9" s="605" t="s">
        <v>1150</v>
      </c>
      <c r="B9" s="608"/>
      <c r="C9" s="742"/>
      <c r="D9" s="743"/>
      <c r="E9" s="76"/>
    </row>
    <row r="10" spans="1:4" s="72" customFormat="1" ht="15.75" customHeight="1">
      <c r="A10" s="609"/>
      <c r="B10" s="700"/>
      <c r="C10" s="610"/>
      <c r="D10" s="611"/>
    </row>
    <row r="11" spans="1:4" s="72" customFormat="1" ht="15.75" customHeight="1">
      <c r="A11" s="609"/>
      <c r="B11" s="612"/>
      <c r="C11" s="610"/>
      <c r="D11" s="611"/>
    </row>
    <row r="12" spans="1:4" s="72" customFormat="1" ht="12.75">
      <c r="A12" s="602"/>
      <c r="B12" s="613"/>
      <c r="C12" s="600"/>
      <c r="D12" s="600"/>
    </row>
    <row r="13" spans="1:4" ht="23.25" customHeight="1">
      <c r="A13" s="546"/>
      <c r="B13" s="614" t="s">
        <v>1151</v>
      </c>
      <c r="C13" s="615"/>
      <c r="D13" s="616"/>
    </row>
    <row r="14" spans="1:4" ht="14.25" customHeight="1">
      <c r="A14" s="546"/>
      <c r="B14" s="617" t="s">
        <v>1094</v>
      </c>
      <c r="C14" s="618"/>
      <c r="D14" s="618"/>
    </row>
    <row r="15" spans="1:4" ht="18.75" customHeight="1">
      <c r="A15" s="619"/>
      <c r="B15" s="613"/>
      <c r="C15" s="620"/>
      <c r="D15" s="568"/>
    </row>
    <row r="16" spans="1:4" ht="12" customHeight="1" thickBot="1">
      <c r="A16" s="621"/>
      <c r="B16" s="622"/>
      <c r="C16" s="623"/>
      <c r="D16" s="624" t="s">
        <v>1152</v>
      </c>
    </row>
    <row r="17" spans="1:4" s="82" customFormat="1" ht="39" customHeight="1" thickBot="1">
      <c r="A17" s="80" t="s">
        <v>1153</v>
      </c>
      <c r="B17" s="81" t="s">
        <v>1154</v>
      </c>
      <c r="C17" s="396" t="s">
        <v>1155</v>
      </c>
      <c r="D17" s="397" t="s">
        <v>1693</v>
      </c>
    </row>
    <row r="18" spans="1:4" s="85" customFormat="1" ht="12.75" customHeight="1" thickBot="1">
      <c r="A18" s="83" t="s">
        <v>1694</v>
      </c>
      <c r="B18" s="84">
        <v>2</v>
      </c>
      <c r="C18" s="398" t="s">
        <v>1695</v>
      </c>
      <c r="D18" s="389">
        <v>4</v>
      </c>
    </row>
    <row r="19" spans="1:4" s="88" customFormat="1" ht="14.25" customHeight="1">
      <c r="A19" s="86">
        <v>6</v>
      </c>
      <c r="B19" s="87" t="s">
        <v>1696</v>
      </c>
      <c r="C19" s="399" t="s">
        <v>1697</v>
      </c>
      <c r="D19" s="400">
        <f>D20+D21+D22+D23+D24+D25</f>
        <v>0</v>
      </c>
    </row>
    <row r="20" spans="1:4" s="91" customFormat="1" ht="12.75" customHeight="1">
      <c r="A20" s="89">
        <v>61</v>
      </c>
      <c r="B20" s="90" t="s">
        <v>1698</v>
      </c>
      <c r="C20" s="401" t="s">
        <v>1699</v>
      </c>
      <c r="D20" s="406">
        <v>0</v>
      </c>
    </row>
    <row r="21" spans="1:4" s="91" customFormat="1" ht="12.75" customHeight="1">
      <c r="A21" s="89">
        <v>62</v>
      </c>
      <c r="B21" s="90" t="s">
        <v>1700</v>
      </c>
      <c r="C21" s="401" t="s">
        <v>1701</v>
      </c>
      <c r="D21" s="406">
        <v>0</v>
      </c>
    </row>
    <row r="22" spans="1:4" s="91" customFormat="1" ht="12.75" customHeight="1">
      <c r="A22" s="89">
        <v>63</v>
      </c>
      <c r="B22" s="90" t="s">
        <v>1702</v>
      </c>
      <c r="C22" s="401" t="s">
        <v>1703</v>
      </c>
      <c r="D22" s="406">
        <v>0</v>
      </c>
    </row>
    <row r="23" spans="1:4" s="91" customFormat="1" ht="12.75" customHeight="1">
      <c r="A23" s="89">
        <v>64</v>
      </c>
      <c r="B23" s="90" t="s">
        <v>1704</v>
      </c>
      <c r="C23" s="401" t="s">
        <v>1705</v>
      </c>
      <c r="D23" s="406">
        <v>0</v>
      </c>
    </row>
    <row r="24" spans="1:4" s="91" customFormat="1" ht="12.75" customHeight="1">
      <c r="A24" s="89">
        <v>65</v>
      </c>
      <c r="B24" s="90" t="s">
        <v>1706</v>
      </c>
      <c r="C24" s="401" t="s">
        <v>1707</v>
      </c>
      <c r="D24" s="406">
        <v>0</v>
      </c>
    </row>
    <row r="25" spans="1:4" s="91" customFormat="1" ht="12.75" customHeight="1">
      <c r="A25" s="89">
        <v>66</v>
      </c>
      <c r="B25" s="90" t="s">
        <v>1708</v>
      </c>
      <c r="C25" s="401" t="s">
        <v>1709</v>
      </c>
      <c r="D25" s="406">
        <v>0</v>
      </c>
    </row>
    <row r="26" spans="1:4" s="94" customFormat="1" ht="15.75" customHeight="1">
      <c r="A26" s="92" t="s">
        <v>1695</v>
      </c>
      <c r="B26" s="93" t="s">
        <v>1710</v>
      </c>
      <c r="C26" s="402" t="s">
        <v>1711</v>
      </c>
      <c r="D26" s="403">
        <f>D27+D39+D67+D84+D92+D102+D109</f>
        <v>0</v>
      </c>
    </row>
    <row r="27" spans="1:4" s="97" customFormat="1" ht="12" customHeight="1">
      <c r="A27" s="95" t="s">
        <v>1712</v>
      </c>
      <c r="B27" s="96" t="s">
        <v>1713</v>
      </c>
      <c r="C27" s="402" t="s">
        <v>1714</v>
      </c>
      <c r="D27" s="404">
        <f>D28+D33+D35</f>
        <v>0</v>
      </c>
    </row>
    <row r="28" spans="1:4" s="75" customFormat="1" ht="12" customHeight="1">
      <c r="A28" s="98" t="s">
        <v>1715</v>
      </c>
      <c r="B28" s="99" t="s">
        <v>1716</v>
      </c>
      <c r="C28" s="401" t="s">
        <v>1717</v>
      </c>
      <c r="D28" s="405">
        <f>D29+D30+D31+D32</f>
        <v>0</v>
      </c>
    </row>
    <row r="29" spans="1:4" s="75" customFormat="1" ht="12" customHeight="1">
      <c r="A29" s="98" t="s">
        <v>1718</v>
      </c>
      <c r="B29" s="99" t="s">
        <v>1719</v>
      </c>
      <c r="C29" s="401" t="s">
        <v>1720</v>
      </c>
      <c r="D29" s="406">
        <v>0</v>
      </c>
    </row>
    <row r="30" spans="1:4" s="75" customFormat="1" ht="12" customHeight="1">
      <c r="A30" s="98" t="s">
        <v>1721</v>
      </c>
      <c r="B30" s="99" t="s">
        <v>2349</v>
      </c>
      <c r="C30" s="401" t="s">
        <v>1722</v>
      </c>
      <c r="D30" s="406">
        <v>0</v>
      </c>
    </row>
    <row r="31" spans="1:4" s="75" customFormat="1" ht="12" customHeight="1">
      <c r="A31" s="98" t="s">
        <v>1723</v>
      </c>
      <c r="B31" s="99" t="s">
        <v>2350</v>
      </c>
      <c r="C31" s="401" t="s">
        <v>1724</v>
      </c>
      <c r="D31" s="406">
        <v>0</v>
      </c>
    </row>
    <row r="32" spans="1:4" s="75" customFormat="1" ht="12" customHeight="1">
      <c r="A32" s="98" t="s">
        <v>1725</v>
      </c>
      <c r="B32" s="99" t="s">
        <v>2351</v>
      </c>
      <c r="C32" s="401" t="s">
        <v>1726</v>
      </c>
      <c r="D32" s="406">
        <v>0</v>
      </c>
    </row>
    <row r="33" spans="1:4" s="75" customFormat="1" ht="12" customHeight="1">
      <c r="A33" s="98" t="s">
        <v>1727</v>
      </c>
      <c r="B33" s="99" t="s">
        <v>1728</v>
      </c>
      <c r="C33" s="401" t="s">
        <v>1729</v>
      </c>
      <c r="D33" s="405">
        <f>D34</f>
        <v>0</v>
      </c>
    </row>
    <row r="34" spans="1:4" ht="12.75">
      <c r="A34" s="100">
        <v>3121</v>
      </c>
      <c r="B34" s="101" t="s">
        <v>2353</v>
      </c>
      <c r="C34" s="401" t="s">
        <v>1730</v>
      </c>
      <c r="D34" s="406">
        <v>0</v>
      </c>
    </row>
    <row r="35" spans="1:4" s="75" customFormat="1" ht="12" customHeight="1">
      <c r="A35" s="98" t="s">
        <v>1731</v>
      </c>
      <c r="B35" s="99" t="s">
        <v>1732</v>
      </c>
      <c r="C35" s="401" t="s">
        <v>1733</v>
      </c>
      <c r="D35" s="405">
        <f>D36+D37+D38</f>
        <v>0</v>
      </c>
    </row>
    <row r="36" spans="1:4" s="75" customFormat="1" ht="12" customHeight="1">
      <c r="A36" s="98" t="s">
        <v>1734</v>
      </c>
      <c r="B36" s="99" t="s">
        <v>1735</v>
      </c>
      <c r="C36" s="401" t="s">
        <v>1736</v>
      </c>
      <c r="D36" s="406">
        <v>0</v>
      </c>
    </row>
    <row r="37" spans="1:4" s="75" customFormat="1" ht="12" customHeight="1">
      <c r="A37" s="98" t="s">
        <v>1737</v>
      </c>
      <c r="B37" s="99" t="s">
        <v>2356</v>
      </c>
      <c r="C37" s="401" t="s">
        <v>1738</v>
      </c>
      <c r="D37" s="406">
        <v>0</v>
      </c>
    </row>
    <row r="38" spans="1:4" s="75" customFormat="1" ht="12" customHeight="1">
      <c r="A38" s="98" t="s">
        <v>1739</v>
      </c>
      <c r="B38" s="99" t="s">
        <v>2357</v>
      </c>
      <c r="C38" s="401" t="s">
        <v>1740</v>
      </c>
      <c r="D38" s="406">
        <v>0</v>
      </c>
    </row>
    <row r="39" spans="1:4" s="97" customFormat="1" ht="12" customHeight="1">
      <c r="A39" s="95" t="s">
        <v>1741</v>
      </c>
      <c r="B39" s="96" t="s">
        <v>1742</v>
      </c>
      <c r="C39" s="402" t="s">
        <v>1743</v>
      </c>
      <c r="D39" s="404">
        <f>D40+D44+D51+D61</f>
        <v>0</v>
      </c>
    </row>
    <row r="40" spans="1:4" s="75" customFormat="1" ht="12" customHeight="1">
      <c r="A40" s="98" t="s">
        <v>1744</v>
      </c>
      <c r="B40" s="99" t="s">
        <v>1745</v>
      </c>
      <c r="C40" s="401" t="s">
        <v>1746</v>
      </c>
      <c r="D40" s="407">
        <f>D41+D42+D43</f>
        <v>0</v>
      </c>
    </row>
    <row r="41" spans="1:4" s="75" customFormat="1" ht="12" customHeight="1">
      <c r="A41" s="98" t="s">
        <v>1747</v>
      </c>
      <c r="B41" s="99" t="s">
        <v>2361</v>
      </c>
      <c r="C41" s="401" t="s">
        <v>1748</v>
      </c>
      <c r="D41" s="406">
        <v>0</v>
      </c>
    </row>
    <row r="42" spans="1:4" s="75" customFormat="1" ht="12" customHeight="1">
      <c r="A42" s="98" t="s">
        <v>1749</v>
      </c>
      <c r="B42" s="99" t="s">
        <v>1750</v>
      </c>
      <c r="C42" s="401" t="s">
        <v>1751</v>
      </c>
      <c r="D42" s="406">
        <v>0</v>
      </c>
    </row>
    <row r="43" spans="1:4" s="75" customFormat="1" ht="12" customHeight="1">
      <c r="A43" s="98" t="s">
        <v>1752</v>
      </c>
      <c r="B43" s="99" t="s">
        <v>1753</v>
      </c>
      <c r="C43" s="401" t="s">
        <v>1754</v>
      </c>
      <c r="D43" s="406">
        <v>0</v>
      </c>
    </row>
    <row r="44" spans="1:4" s="75" customFormat="1" ht="12" customHeight="1">
      <c r="A44" s="98" t="s">
        <v>1755</v>
      </c>
      <c r="B44" s="99" t="s">
        <v>1756</v>
      </c>
      <c r="C44" s="401" t="s">
        <v>1757</v>
      </c>
      <c r="D44" s="407">
        <f>D45+D46+D47+D48+D49+D50</f>
        <v>0</v>
      </c>
    </row>
    <row r="45" spans="1:4" s="75" customFormat="1" ht="12" customHeight="1">
      <c r="A45" s="98" t="s">
        <v>1758</v>
      </c>
      <c r="B45" s="99" t="s">
        <v>1759</v>
      </c>
      <c r="C45" s="401" t="s">
        <v>1760</v>
      </c>
      <c r="D45" s="406">
        <v>0</v>
      </c>
    </row>
    <row r="46" spans="1:4" s="75" customFormat="1" ht="12" customHeight="1">
      <c r="A46" s="98" t="s">
        <v>1761</v>
      </c>
      <c r="B46" s="99" t="s">
        <v>2366</v>
      </c>
      <c r="C46" s="401" t="s">
        <v>1762</v>
      </c>
      <c r="D46" s="406">
        <v>0</v>
      </c>
    </row>
    <row r="47" spans="1:4" s="75" customFormat="1" ht="12" customHeight="1">
      <c r="A47" s="98" t="s">
        <v>1763</v>
      </c>
      <c r="B47" s="99" t="s">
        <v>2367</v>
      </c>
      <c r="C47" s="401" t="s">
        <v>1764</v>
      </c>
      <c r="D47" s="406">
        <v>0</v>
      </c>
    </row>
    <row r="48" spans="1:4" s="75" customFormat="1" ht="12" customHeight="1">
      <c r="A48" s="98" t="s">
        <v>1765</v>
      </c>
      <c r="B48" s="99" t="s">
        <v>2368</v>
      </c>
      <c r="C48" s="401" t="s">
        <v>1766</v>
      </c>
      <c r="D48" s="406">
        <v>0</v>
      </c>
    </row>
    <row r="49" spans="1:4" s="75" customFormat="1" ht="12" customHeight="1">
      <c r="A49" s="98" t="s">
        <v>1767</v>
      </c>
      <c r="B49" s="99" t="s">
        <v>2369</v>
      </c>
      <c r="C49" s="401" t="s">
        <v>1768</v>
      </c>
      <c r="D49" s="406">
        <v>0</v>
      </c>
    </row>
    <row r="50" spans="1:4" s="75" customFormat="1" ht="12" customHeight="1">
      <c r="A50" s="98" t="s">
        <v>1769</v>
      </c>
      <c r="B50" s="99" t="s">
        <v>1770</v>
      </c>
      <c r="C50" s="401" t="s">
        <v>1771</v>
      </c>
      <c r="D50" s="406">
        <v>0</v>
      </c>
    </row>
    <row r="51" spans="1:4" s="75" customFormat="1" ht="12" customHeight="1">
      <c r="A51" s="98" t="s">
        <v>1772</v>
      </c>
      <c r="B51" s="99" t="s">
        <v>1178</v>
      </c>
      <c r="C51" s="401" t="s">
        <v>1179</v>
      </c>
      <c r="D51" s="407">
        <f>D52+D53+D54+D55+D56+D57+D58+D59+D60</f>
        <v>0</v>
      </c>
    </row>
    <row r="52" spans="1:4" s="75" customFormat="1" ht="12" customHeight="1">
      <c r="A52" s="98" t="s">
        <v>1180</v>
      </c>
      <c r="B52" s="99" t="s">
        <v>2372</v>
      </c>
      <c r="C52" s="401" t="s">
        <v>1181</v>
      </c>
      <c r="D52" s="406">
        <v>0</v>
      </c>
    </row>
    <row r="53" spans="1:4" s="75" customFormat="1" ht="12" customHeight="1">
      <c r="A53" s="98" t="s">
        <v>1182</v>
      </c>
      <c r="B53" s="99" t="s">
        <v>2373</v>
      </c>
      <c r="C53" s="401" t="s">
        <v>1183</v>
      </c>
      <c r="D53" s="406">
        <v>0</v>
      </c>
    </row>
    <row r="54" spans="1:4" s="75" customFormat="1" ht="12" customHeight="1">
      <c r="A54" s="98" t="s">
        <v>1184</v>
      </c>
      <c r="B54" s="99" t="s">
        <v>2374</v>
      </c>
      <c r="C54" s="401" t="s">
        <v>1185</v>
      </c>
      <c r="D54" s="406">
        <v>0</v>
      </c>
    </row>
    <row r="55" spans="1:4" s="75" customFormat="1" ht="12" customHeight="1">
      <c r="A55" s="98" t="s">
        <v>1186</v>
      </c>
      <c r="B55" s="99" t="s">
        <v>2375</v>
      </c>
      <c r="C55" s="401" t="s">
        <v>1187</v>
      </c>
      <c r="D55" s="406">
        <v>0</v>
      </c>
    </row>
    <row r="56" spans="1:4" s="75" customFormat="1" ht="12" customHeight="1">
      <c r="A56" s="98" t="s">
        <v>1188</v>
      </c>
      <c r="B56" s="99" t="s">
        <v>2376</v>
      </c>
      <c r="C56" s="401" t="s">
        <v>1189</v>
      </c>
      <c r="D56" s="406">
        <v>0</v>
      </c>
    </row>
    <row r="57" spans="1:4" s="75" customFormat="1" ht="12" customHeight="1">
      <c r="A57" s="98" t="s">
        <v>1190</v>
      </c>
      <c r="B57" s="99" t="s">
        <v>2377</v>
      </c>
      <c r="C57" s="401" t="s">
        <v>1191</v>
      </c>
      <c r="D57" s="406">
        <v>0</v>
      </c>
    </row>
    <row r="58" spans="1:4" s="75" customFormat="1" ht="12" customHeight="1">
      <c r="A58" s="98" t="s">
        <v>1192</v>
      </c>
      <c r="B58" s="99" t="s">
        <v>2809</v>
      </c>
      <c r="C58" s="401" t="s">
        <v>1193</v>
      </c>
      <c r="D58" s="406">
        <v>0</v>
      </c>
    </row>
    <row r="59" spans="1:4" s="75" customFormat="1" ht="12" customHeight="1">
      <c r="A59" s="98" t="s">
        <v>1194</v>
      </c>
      <c r="B59" s="99" t="s">
        <v>1195</v>
      </c>
      <c r="C59" s="401" t="s">
        <v>1196</v>
      </c>
      <c r="D59" s="406">
        <v>0</v>
      </c>
    </row>
    <row r="60" spans="1:4" s="75" customFormat="1" ht="12" customHeight="1">
      <c r="A60" s="98" t="s">
        <v>1197</v>
      </c>
      <c r="B60" s="99" t="s">
        <v>1099</v>
      </c>
      <c r="C60" s="401" t="s">
        <v>1198</v>
      </c>
      <c r="D60" s="406">
        <v>0</v>
      </c>
    </row>
    <row r="61" spans="1:4" s="75" customFormat="1" ht="12" customHeight="1">
      <c r="A61" s="98" t="s">
        <v>1199</v>
      </c>
      <c r="B61" s="99" t="s">
        <v>811</v>
      </c>
      <c r="C61" s="401" t="s">
        <v>812</v>
      </c>
      <c r="D61" s="407">
        <f>D62+D63+D64+D65+D66</f>
        <v>0</v>
      </c>
    </row>
    <row r="62" spans="1:4" s="75" customFormat="1" ht="12" customHeight="1">
      <c r="A62" s="98" t="s">
        <v>813</v>
      </c>
      <c r="B62" s="99" t="s">
        <v>814</v>
      </c>
      <c r="C62" s="401" t="s">
        <v>815</v>
      </c>
      <c r="D62" s="406">
        <v>0</v>
      </c>
    </row>
    <row r="63" spans="1:4" s="75" customFormat="1" ht="12" customHeight="1">
      <c r="A63" s="98" t="s">
        <v>816</v>
      </c>
      <c r="B63" s="99" t="s">
        <v>1102</v>
      </c>
      <c r="C63" s="401" t="s">
        <v>817</v>
      </c>
      <c r="D63" s="406">
        <v>0</v>
      </c>
    </row>
    <row r="64" spans="1:4" s="75" customFormat="1" ht="12" customHeight="1">
      <c r="A64" s="98" t="s">
        <v>818</v>
      </c>
      <c r="B64" s="99" t="s">
        <v>1103</v>
      </c>
      <c r="C64" s="401" t="s">
        <v>819</v>
      </c>
      <c r="D64" s="406">
        <v>0</v>
      </c>
    </row>
    <row r="65" spans="1:4" s="75" customFormat="1" ht="12" customHeight="1">
      <c r="A65" s="98" t="s">
        <v>820</v>
      </c>
      <c r="B65" s="99" t="s">
        <v>1104</v>
      </c>
      <c r="C65" s="401" t="s">
        <v>821</v>
      </c>
      <c r="D65" s="406">
        <v>0</v>
      </c>
    </row>
    <row r="66" spans="1:4" s="75" customFormat="1" ht="12" customHeight="1">
      <c r="A66" s="98" t="s">
        <v>822</v>
      </c>
      <c r="B66" s="99" t="s">
        <v>823</v>
      </c>
      <c r="C66" s="401" t="s">
        <v>824</v>
      </c>
      <c r="D66" s="406">
        <v>0</v>
      </c>
    </row>
    <row r="67" spans="1:4" s="97" customFormat="1" ht="12" customHeight="1">
      <c r="A67" s="95" t="s">
        <v>825</v>
      </c>
      <c r="B67" s="96" t="s">
        <v>1203</v>
      </c>
      <c r="C67" s="402" t="s">
        <v>1204</v>
      </c>
      <c r="D67" s="407">
        <f>D68+D73+D79</f>
        <v>0</v>
      </c>
    </row>
    <row r="68" spans="1:4" s="75" customFormat="1" ht="12" customHeight="1">
      <c r="A68" s="98" t="s">
        <v>1205</v>
      </c>
      <c r="B68" s="99" t="s">
        <v>1206</v>
      </c>
      <c r="C68" s="401" t="s">
        <v>1207</v>
      </c>
      <c r="D68" s="407">
        <f>D69+D70+D71+D72</f>
        <v>0</v>
      </c>
    </row>
    <row r="69" spans="1:4" s="75" customFormat="1" ht="12" customHeight="1">
      <c r="A69" s="98" t="s">
        <v>1208</v>
      </c>
      <c r="B69" s="99" t="s">
        <v>1109</v>
      </c>
      <c r="C69" s="401" t="s">
        <v>1209</v>
      </c>
      <c r="D69" s="406">
        <v>0</v>
      </c>
    </row>
    <row r="70" spans="1:4" s="75" customFormat="1" ht="12" customHeight="1">
      <c r="A70" s="98" t="s">
        <v>1210</v>
      </c>
      <c r="B70" s="99" t="s">
        <v>1211</v>
      </c>
      <c r="C70" s="401" t="s">
        <v>1212</v>
      </c>
      <c r="D70" s="406">
        <v>0</v>
      </c>
    </row>
    <row r="71" spans="1:4" s="75" customFormat="1" ht="12" customHeight="1">
      <c r="A71" s="98" t="s">
        <v>1213</v>
      </c>
      <c r="B71" s="99" t="s">
        <v>679</v>
      </c>
      <c r="C71" s="401" t="s">
        <v>1214</v>
      </c>
      <c r="D71" s="406">
        <v>0</v>
      </c>
    </row>
    <row r="72" spans="1:4" s="75" customFormat="1" ht="12" customHeight="1">
      <c r="A72" s="98" t="s">
        <v>1215</v>
      </c>
      <c r="B72" s="99" t="s">
        <v>680</v>
      </c>
      <c r="C72" s="401" t="s">
        <v>1216</v>
      </c>
      <c r="D72" s="406">
        <v>0</v>
      </c>
    </row>
    <row r="73" spans="1:4" s="75" customFormat="1" ht="12" customHeight="1">
      <c r="A73" s="98" t="s">
        <v>1217</v>
      </c>
      <c r="B73" s="99" t="s">
        <v>1218</v>
      </c>
      <c r="C73" s="401" t="s">
        <v>1219</v>
      </c>
      <c r="D73" s="407">
        <f>D74+D75+D76+D77+D78</f>
        <v>0</v>
      </c>
    </row>
    <row r="74" spans="1:4" s="75" customFormat="1" ht="25.5" customHeight="1">
      <c r="A74" s="98" t="s">
        <v>1220</v>
      </c>
      <c r="B74" s="99" t="s">
        <v>682</v>
      </c>
      <c r="C74" s="401" t="s">
        <v>1221</v>
      </c>
      <c r="D74" s="406">
        <v>0</v>
      </c>
    </row>
    <row r="75" spans="1:4" s="75" customFormat="1" ht="25.5" customHeight="1">
      <c r="A75" s="98" t="s">
        <v>1222</v>
      </c>
      <c r="B75" s="99" t="s">
        <v>1223</v>
      </c>
      <c r="C75" s="401" t="s">
        <v>1224</v>
      </c>
      <c r="D75" s="406">
        <v>0</v>
      </c>
    </row>
    <row r="76" spans="1:4" s="75" customFormat="1" ht="25.5" customHeight="1">
      <c r="A76" s="98" t="s">
        <v>1225</v>
      </c>
      <c r="B76" s="99" t="s">
        <v>1226</v>
      </c>
      <c r="C76" s="401" t="s">
        <v>1227</v>
      </c>
      <c r="D76" s="406">
        <v>0</v>
      </c>
    </row>
    <row r="77" spans="1:4" s="75" customFormat="1" ht="12" customHeight="1">
      <c r="A77" s="98" t="s">
        <v>1228</v>
      </c>
      <c r="B77" s="99" t="s">
        <v>1229</v>
      </c>
      <c r="C77" s="401" t="s">
        <v>1230</v>
      </c>
      <c r="D77" s="406">
        <v>0</v>
      </c>
    </row>
    <row r="78" spans="1:4" s="75" customFormat="1" ht="12" customHeight="1">
      <c r="A78" s="98" t="s">
        <v>1231</v>
      </c>
      <c r="B78" s="99" t="s">
        <v>686</v>
      </c>
      <c r="C78" s="401" t="s">
        <v>1232</v>
      </c>
      <c r="D78" s="406">
        <v>0</v>
      </c>
    </row>
    <row r="79" spans="1:4" s="75" customFormat="1" ht="12" customHeight="1">
      <c r="A79" s="98" t="s">
        <v>1233</v>
      </c>
      <c r="B79" s="99" t="s">
        <v>1234</v>
      </c>
      <c r="C79" s="401" t="s">
        <v>1235</v>
      </c>
      <c r="D79" s="407">
        <f>D80+D81+D82+D83</f>
        <v>0</v>
      </c>
    </row>
    <row r="80" spans="1:4" s="75" customFormat="1" ht="12" customHeight="1">
      <c r="A80" s="98" t="s">
        <v>1236</v>
      </c>
      <c r="B80" s="99" t="s">
        <v>688</v>
      </c>
      <c r="C80" s="401" t="s">
        <v>1237</v>
      </c>
      <c r="D80" s="406">
        <v>0</v>
      </c>
    </row>
    <row r="81" spans="1:4" s="75" customFormat="1" ht="12" customHeight="1">
      <c r="A81" s="98" t="s">
        <v>1238</v>
      </c>
      <c r="B81" s="99" t="s">
        <v>1239</v>
      </c>
      <c r="C81" s="401" t="s">
        <v>1240</v>
      </c>
      <c r="D81" s="406">
        <v>0</v>
      </c>
    </row>
    <row r="82" spans="1:4" s="75" customFormat="1" ht="12" customHeight="1">
      <c r="A82" s="98" t="s">
        <v>1241</v>
      </c>
      <c r="B82" s="99" t="s">
        <v>1242</v>
      </c>
      <c r="C82" s="401" t="s">
        <v>1243</v>
      </c>
      <c r="D82" s="406">
        <v>0</v>
      </c>
    </row>
    <row r="83" spans="1:4" ht="12.75">
      <c r="A83" s="98" t="s">
        <v>1396</v>
      </c>
      <c r="B83" s="101" t="s">
        <v>1397</v>
      </c>
      <c r="C83" s="401" t="s">
        <v>1398</v>
      </c>
      <c r="D83" s="406">
        <v>0</v>
      </c>
    </row>
    <row r="84" spans="1:4" s="97" customFormat="1" ht="12" customHeight="1">
      <c r="A84" s="95" t="s">
        <v>1399</v>
      </c>
      <c r="B84" s="96" t="s">
        <v>1400</v>
      </c>
      <c r="C84" s="402" t="s">
        <v>1401</v>
      </c>
      <c r="D84" s="404">
        <f>D85+D88</f>
        <v>0</v>
      </c>
    </row>
    <row r="85" spans="1:4" s="75" customFormat="1" ht="12" customHeight="1">
      <c r="A85" s="98" t="s">
        <v>1402</v>
      </c>
      <c r="B85" s="99" t="s">
        <v>1403</v>
      </c>
      <c r="C85" s="401" t="s">
        <v>1404</v>
      </c>
      <c r="D85" s="407">
        <f>D86+D87</f>
        <v>0</v>
      </c>
    </row>
    <row r="86" spans="1:4" s="75" customFormat="1" ht="12" customHeight="1">
      <c r="A86" s="98" t="s">
        <v>1018</v>
      </c>
      <c r="B86" s="99" t="s">
        <v>2412</v>
      </c>
      <c r="C86" s="401" t="s">
        <v>1019</v>
      </c>
      <c r="D86" s="406">
        <v>0</v>
      </c>
    </row>
    <row r="87" spans="1:4" s="75" customFormat="1" ht="12" customHeight="1">
      <c r="A87" s="98" t="s">
        <v>1020</v>
      </c>
      <c r="B87" s="99" t="s">
        <v>1021</v>
      </c>
      <c r="C87" s="401" t="s">
        <v>1022</v>
      </c>
      <c r="D87" s="406">
        <v>0</v>
      </c>
    </row>
    <row r="88" spans="1:4" s="75" customFormat="1" ht="25.5" customHeight="1">
      <c r="A88" s="98" t="s">
        <v>1023</v>
      </c>
      <c r="B88" s="99" t="s">
        <v>1409</v>
      </c>
      <c r="C88" s="401" t="s">
        <v>1410</v>
      </c>
      <c r="D88" s="407">
        <f>D89+D90+D91</f>
        <v>0</v>
      </c>
    </row>
    <row r="89" spans="1:4" s="75" customFormat="1" ht="12" customHeight="1">
      <c r="A89" s="98" t="s">
        <v>1411</v>
      </c>
      <c r="B89" s="99" t="s">
        <v>1412</v>
      </c>
      <c r="C89" s="401" t="s">
        <v>1413</v>
      </c>
      <c r="D89" s="406">
        <v>0</v>
      </c>
    </row>
    <row r="90" spans="1:4" s="75" customFormat="1" ht="12" customHeight="1">
      <c r="A90" s="98" t="s">
        <v>1414</v>
      </c>
      <c r="B90" s="99" t="s">
        <v>2416</v>
      </c>
      <c r="C90" s="401" t="s">
        <v>1415</v>
      </c>
      <c r="D90" s="406">
        <v>0</v>
      </c>
    </row>
    <row r="91" spans="1:4" s="75" customFormat="1" ht="12" customHeight="1">
      <c r="A91" s="98" t="s">
        <v>1416</v>
      </c>
      <c r="B91" s="99" t="s">
        <v>2417</v>
      </c>
      <c r="C91" s="401" t="s">
        <v>1417</v>
      </c>
      <c r="D91" s="406">
        <v>0</v>
      </c>
    </row>
    <row r="92" spans="1:4" s="97" customFormat="1" ht="12" customHeight="1">
      <c r="A92" s="95" t="s">
        <v>1418</v>
      </c>
      <c r="B92" s="96" t="s">
        <v>1419</v>
      </c>
      <c r="C92" s="402" t="s">
        <v>1420</v>
      </c>
      <c r="D92" s="407">
        <f>D93+D96+D99</f>
        <v>0</v>
      </c>
    </row>
    <row r="93" spans="1:4" s="75" customFormat="1" ht="12" customHeight="1">
      <c r="A93" s="98" t="s">
        <v>1421</v>
      </c>
      <c r="B93" s="99" t="s">
        <v>1422</v>
      </c>
      <c r="C93" s="401" t="s">
        <v>1423</v>
      </c>
      <c r="D93" s="407">
        <f>D94+D95</f>
        <v>0</v>
      </c>
    </row>
    <row r="94" spans="1:4" s="75" customFormat="1" ht="12" customHeight="1">
      <c r="A94" s="98" t="s">
        <v>1424</v>
      </c>
      <c r="B94" s="99" t="s">
        <v>623</v>
      </c>
      <c r="C94" s="401" t="s">
        <v>1425</v>
      </c>
      <c r="D94" s="406">
        <v>0</v>
      </c>
    </row>
    <row r="95" spans="1:4" s="75" customFormat="1" ht="12" customHeight="1">
      <c r="A95" s="98" t="s">
        <v>1426</v>
      </c>
      <c r="B95" s="99" t="s">
        <v>624</v>
      </c>
      <c r="C95" s="401" t="s">
        <v>1427</v>
      </c>
      <c r="D95" s="406">
        <v>0</v>
      </c>
    </row>
    <row r="96" spans="1:4" s="75" customFormat="1" ht="12" customHeight="1">
      <c r="A96" s="98" t="s">
        <v>1428</v>
      </c>
      <c r="B96" s="99" t="s">
        <v>1429</v>
      </c>
      <c r="C96" s="401" t="s">
        <v>1430</v>
      </c>
      <c r="D96" s="407">
        <f>D97+D98</f>
        <v>0</v>
      </c>
    </row>
    <row r="97" spans="1:4" s="75" customFormat="1" ht="12" customHeight="1">
      <c r="A97" s="98" t="s">
        <v>1431</v>
      </c>
      <c r="B97" s="99" t="s">
        <v>626</v>
      </c>
      <c r="C97" s="401" t="s">
        <v>1432</v>
      </c>
      <c r="D97" s="406">
        <v>0</v>
      </c>
    </row>
    <row r="98" spans="1:4" s="75" customFormat="1" ht="12" customHeight="1">
      <c r="A98" s="98" t="s">
        <v>1433</v>
      </c>
      <c r="B98" s="99" t="s">
        <v>627</v>
      </c>
      <c r="C98" s="401" t="s">
        <v>1434</v>
      </c>
      <c r="D98" s="406">
        <v>0</v>
      </c>
    </row>
    <row r="99" spans="1:4" s="75" customFormat="1" ht="12" customHeight="1">
      <c r="A99" s="98" t="s">
        <v>1435</v>
      </c>
      <c r="B99" s="99" t="s">
        <v>1436</v>
      </c>
      <c r="C99" s="401" t="s">
        <v>1437</v>
      </c>
      <c r="D99" s="407">
        <f>D100+D101</f>
        <v>0</v>
      </c>
    </row>
    <row r="100" spans="1:4" s="75" customFormat="1" ht="12" customHeight="1">
      <c r="A100" s="98" t="s">
        <v>1438</v>
      </c>
      <c r="B100" s="99" t="s">
        <v>629</v>
      </c>
      <c r="C100" s="401" t="s">
        <v>1439</v>
      </c>
      <c r="D100" s="406">
        <v>0</v>
      </c>
    </row>
    <row r="101" spans="1:4" s="75" customFormat="1" ht="12" customHeight="1">
      <c r="A101" s="98" t="s">
        <v>1440</v>
      </c>
      <c r="B101" s="99" t="s">
        <v>1441</v>
      </c>
      <c r="C101" s="401" t="s">
        <v>1442</v>
      </c>
      <c r="D101" s="406">
        <v>0</v>
      </c>
    </row>
    <row r="102" spans="1:4" s="97" customFormat="1" ht="26.25" customHeight="1">
      <c r="A102" s="95" t="s">
        <v>1443</v>
      </c>
      <c r="B102" s="96" t="s">
        <v>1444</v>
      </c>
      <c r="C102" s="402" t="s">
        <v>1445</v>
      </c>
      <c r="D102" s="407">
        <f>D103+D106</f>
        <v>0</v>
      </c>
    </row>
    <row r="103" spans="1:4" s="75" customFormat="1" ht="12" customHeight="1">
      <c r="A103" s="98" t="s">
        <v>1446</v>
      </c>
      <c r="B103" s="99" t="s">
        <v>1447</v>
      </c>
      <c r="C103" s="401" t="s">
        <v>1448</v>
      </c>
      <c r="D103" s="407">
        <f>D104+D105</f>
        <v>0</v>
      </c>
    </row>
    <row r="104" spans="1:4" s="75" customFormat="1" ht="12" customHeight="1">
      <c r="A104" s="98" t="s">
        <v>1449</v>
      </c>
      <c r="B104" s="99" t="s">
        <v>788</v>
      </c>
      <c r="C104" s="401" t="s">
        <v>1450</v>
      </c>
      <c r="D104" s="406">
        <v>0</v>
      </c>
    </row>
    <row r="105" spans="1:4" s="75" customFormat="1" ht="12" customHeight="1">
      <c r="A105" s="98" t="s">
        <v>1451</v>
      </c>
      <c r="B105" s="99" t="s">
        <v>789</v>
      </c>
      <c r="C105" s="401" t="s">
        <v>1452</v>
      </c>
      <c r="D105" s="406">
        <v>0</v>
      </c>
    </row>
    <row r="106" spans="1:4" s="75" customFormat="1" ht="12" customHeight="1">
      <c r="A106" s="98" t="s">
        <v>1453</v>
      </c>
      <c r="B106" s="99" t="s">
        <v>924</v>
      </c>
      <c r="C106" s="401" t="s">
        <v>925</v>
      </c>
      <c r="D106" s="407">
        <f>D107+D108</f>
        <v>0</v>
      </c>
    </row>
    <row r="107" spans="1:4" s="75" customFormat="1" ht="12" customHeight="1">
      <c r="A107" s="98" t="s">
        <v>926</v>
      </c>
      <c r="B107" s="99" t="s">
        <v>927</v>
      </c>
      <c r="C107" s="401" t="s">
        <v>928</v>
      </c>
      <c r="D107" s="406">
        <v>0</v>
      </c>
    </row>
    <row r="108" spans="1:4" s="75" customFormat="1" ht="12" customHeight="1">
      <c r="A108" s="98" t="s">
        <v>929</v>
      </c>
      <c r="B108" s="99" t="s">
        <v>789</v>
      </c>
      <c r="C108" s="401" t="s">
        <v>930</v>
      </c>
      <c r="D108" s="406">
        <v>0</v>
      </c>
    </row>
    <row r="109" spans="1:4" s="97" customFormat="1" ht="12" customHeight="1">
      <c r="A109" s="95" t="s">
        <v>931</v>
      </c>
      <c r="B109" s="96" t="s">
        <v>932</v>
      </c>
      <c r="C109" s="402" t="s">
        <v>933</v>
      </c>
      <c r="D109" s="407">
        <f>D110+D113+D116+D121+D124+D127</f>
        <v>0</v>
      </c>
    </row>
    <row r="110" spans="1:4" s="75" customFormat="1" ht="12" customHeight="1">
      <c r="A110" s="98" t="s">
        <v>934</v>
      </c>
      <c r="B110" s="99" t="s">
        <v>935</v>
      </c>
      <c r="C110" s="401" t="s">
        <v>936</v>
      </c>
      <c r="D110" s="407">
        <f>D111+D112</f>
        <v>0</v>
      </c>
    </row>
    <row r="111" spans="1:4" s="75" customFormat="1" ht="12" customHeight="1">
      <c r="A111" s="98" t="s">
        <v>937</v>
      </c>
      <c r="B111" s="99" t="s">
        <v>794</v>
      </c>
      <c r="C111" s="401" t="s">
        <v>938</v>
      </c>
      <c r="D111" s="406">
        <v>0</v>
      </c>
    </row>
    <row r="112" spans="1:4" s="75" customFormat="1" ht="12" customHeight="1">
      <c r="A112" s="98" t="s">
        <v>939</v>
      </c>
      <c r="B112" s="99" t="s">
        <v>795</v>
      </c>
      <c r="C112" s="401" t="s">
        <v>940</v>
      </c>
      <c r="D112" s="406">
        <v>0</v>
      </c>
    </row>
    <row r="113" spans="1:4" s="75" customFormat="1" ht="12" customHeight="1">
      <c r="A113" s="98" t="s">
        <v>941</v>
      </c>
      <c r="B113" s="99" t="s">
        <v>942</v>
      </c>
      <c r="C113" s="401" t="s">
        <v>943</v>
      </c>
      <c r="D113" s="407">
        <f>D114+D115</f>
        <v>0</v>
      </c>
    </row>
    <row r="114" spans="1:4" s="75" customFormat="1" ht="12" customHeight="1">
      <c r="A114" s="98" t="s">
        <v>944</v>
      </c>
      <c r="B114" s="99" t="s">
        <v>797</v>
      </c>
      <c r="C114" s="401" t="s">
        <v>945</v>
      </c>
      <c r="D114" s="406">
        <v>0</v>
      </c>
    </row>
    <row r="115" spans="1:4" s="75" customFormat="1" ht="12" customHeight="1">
      <c r="A115" s="98" t="s">
        <v>946</v>
      </c>
      <c r="B115" s="99" t="s">
        <v>798</v>
      </c>
      <c r="C115" s="401" t="s">
        <v>947</v>
      </c>
      <c r="D115" s="406">
        <v>0</v>
      </c>
    </row>
    <row r="116" spans="1:4" s="75" customFormat="1" ht="12" customHeight="1">
      <c r="A116" s="98" t="s">
        <v>948</v>
      </c>
      <c r="B116" s="99" t="s">
        <v>949</v>
      </c>
      <c r="C116" s="401" t="s">
        <v>950</v>
      </c>
      <c r="D116" s="407">
        <f>D117+D118+D119+D120</f>
        <v>0</v>
      </c>
    </row>
    <row r="117" spans="1:4" s="75" customFormat="1" ht="12" customHeight="1">
      <c r="A117" s="98" t="s">
        <v>951</v>
      </c>
      <c r="B117" s="99" t="s">
        <v>800</v>
      </c>
      <c r="C117" s="401" t="s">
        <v>952</v>
      </c>
      <c r="D117" s="406">
        <v>0</v>
      </c>
    </row>
    <row r="118" spans="1:4" s="75" customFormat="1" ht="12" customHeight="1">
      <c r="A118" s="98" t="s">
        <v>953</v>
      </c>
      <c r="B118" s="99" t="s">
        <v>801</v>
      </c>
      <c r="C118" s="401" t="s">
        <v>954</v>
      </c>
      <c r="D118" s="406">
        <v>0</v>
      </c>
    </row>
    <row r="119" spans="1:4" s="75" customFormat="1" ht="12" customHeight="1">
      <c r="A119" s="98" t="s">
        <v>955</v>
      </c>
      <c r="B119" s="99" t="s">
        <v>956</v>
      </c>
      <c r="C119" s="401" t="s">
        <v>957</v>
      </c>
      <c r="D119" s="406">
        <v>0</v>
      </c>
    </row>
    <row r="120" spans="1:4" s="75" customFormat="1" ht="12" customHeight="1">
      <c r="A120" s="98" t="s">
        <v>958</v>
      </c>
      <c r="B120" s="99" t="s">
        <v>803</v>
      </c>
      <c r="C120" s="401" t="s">
        <v>959</v>
      </c>
      <c r="D120" s="406">
        <v>0</v>
      </c>
    </row>
    <row r="121" spans="1:4" s="75" customFormat="1" ht="12" customHeight="1">
      <c r="A121" s="98" t="s">
        <v>960</v>
      </c>
      <c r="B121" s="99" t="s">
        <v>961</v>
      </c>
      <c r="C121" s="401" t="s">
        <v>962</v>
      </c>
      <c r="D121" s="407">
        <f>D122+D123</f>
        <v>0</v>
      </c>
    </row>
    <row r="122" spans="1:4" s="75" customFormat="1" ht="12" customHeight="1">
      <c r="A122" s="98" t="s">
        <v>963</v>
      </c>
      <c r="B122" s="99" t="s">
        <v>964</v>
      </c>
      <c r="C122" s="401" t="s">
        <v>965</v>
      </c>
      <c r="D122" s="406">
        <v>0</v>
      </c>
    </row>
    <row r="123" spans="1:4" s="75" customFormat="1" ht="12" customHeight="1">
      <c r="A123" s="98" t="s">
        <v>966</v>
      </c>
      <c r="B123" s="99" t="s">
        <v>967</v>
      </c>
      <c r="C123" s="401" t="s">
        <v>968</v>
      </c>
      <c r="D123" s="406">
        <v>0</v>
      </c>
    </row>
    <row r="124" spans="1:4" s="75" customFormat="1" ht="12" customHeight="1">
      <c r="A124" s="98" t="s">
        <v>969</v>
      </c>
      <c r="B124" s="99" t="s">
        <v>970</v>
      </c>
      <c r="C124" s="401" t="s">
        <v>971</v>
      </c>
      <c r="D124" s="407">
        <f>D125+D126</f>
        <v>0</v>
      </c>
    </row>
    <row r="125" spans="1:4" s="75" customFormat="1" ht="12" customHeight="1">
      <c r="A125" s="98" t="s">
        <v>972</v>
      </c>
      <c r="B125" s="99" t="s">
        <v>973</v>
      </c>
      <c r="C125" s="401" t="s">
        <v>974</v>
      </c>
      <c r="D125" s="406">
        <v>0</v>
      </c>
    </row>
    <row r="126" spans="1:4" s="75" customFormat="1" ht="12" customHeight="1">
      <c r="A126" s="98" t="s">
        <v>975</v>
      </c>
      <c r="B126" s="99" t="s">
        <v>976</v>
      </c>
      <c r="C126" s="401" t="s">
        <v>977</v>
      </c>
      <c r="D126" s="406">
        <v>0</v>
      </c>
    </row>
    <row r="127" spans="1:4" s="75" customFormat="1" ht="12" customHeight="1">
      <c r="A127" s="98" t="s">
        <v>978</v>
      </c>
      <c r="B127" s="99" t="s">
        <v>979</v>
      </c>
      <c r="C127" s="401" t="s">
        <v>980</v>
      </c>
      <c r="D127" s="407">
        <f>D128+D129+D130</f>
        <v>0</v>
      </c>
    </row>
    <row r="128" spans="1:4" s="75" customFormat="1" ht="25.5" customHeight="1">
      <c r="A128" s="98" t="s">
        <v>981</v>
      </c>
      <c r="B128" s="99" t="s">
        <v>982</v>
      </c>
      <c r="C128" s="401" t="s">
        <v>983</v>
      </c>
      <c r="D128" s="406">
        <v>0</v>
      </c>
    </row>
    <row r="129" spans="1:4" s="75" customFormat="1" ht="25.5" customHeight="1">
      <c r="A129" s="98" t="s">
        <v>984</v>
      </c>
      <c r="B129" s="99" t="s">
        <v>1885</v>
      </c>
      <c r="C129" s="401" t="s">
        <v>1886</v>
      </c>
      <c r="D129" s="406">
        <v>0</v>
      </c>
    </row>
    <row r="130" spans="1:4" s="75" customFormat="1" ht="15" customHeight="1">
      <c r="A130" s="98" t="s">
        <v>1887</v>
      </c>
      <c r="B130" s="99" t="s">
        <v>671</v>
      </c>
      <c r="C130" s="401" t="s">
        <v>1888</v>
      </c>
      <c r="D130" s="406">
        <v>0</v>
      </c>
    </row>
    <row r="131" spans="1:4" s="104" customFormat="1" ht="16.5" customHeight="1">
      <c r="A131" s="102"/>
      <c r="B131" s="103" t="s">
        <v>1889</v>
      </c>
      <c r="C131" s="402" t="s">
        <v>1890</v>
      </c>
      <c r="D131" s="407">
        <f>IF(D19&gt;D26,D19-D26,0)</f>
        <v>0</v>
      </c>
    </row>
    <row r="132" spans="1:4" s="104" customFormat="1" ht="16.5" customHeight="1" thickBot="1">
      <c r="A132" s="105"/>
      <c r="B132" s="106" t="s">
        <v>1891</v>
      </c>
      <c r="C132" s="408" t="s">
        <v>1892</v>
      </c>
      <c r="D132" s="407">
        <f>IF(D19&lt;D26,D26-D19,0)</f>
        <v>0</v>
      </c>
    </row>
    <row r="133" spans="1:5" s="75" customFormat="1" ht="15.75" customHeight="1" thickBot="1">
      <c r="A133" s="107"/>
      <c r="B133" s="746" t="s">
        <v>2485</v>
      </c>
      <c r="C133" s="747"/>
      <c r="D133" s="748"/>
      <c r="E133" s="108"/>
    </row>
    <row r="134" spans="1:4" s="97" customFormat="1" ht="12" customHeight="1">
      <c r="A134" s="109" t="s">
        <v>1893</v>
      </c>
      <c r="B134" s="110" t="s">
        <v>1894</v>
      </c>
      <c r="C134" s="399" t="s">
        <v>1895</v>
      </c>
      <c r="D134" s="409">
        <f>D135+D136+D137+D138</f>
        <v>0</v>
      </c>
    </row>
    <row r="135" spans="1:4" s="75" customFormat="1" ht="12.75" customHeight="1">
      <c r="A135" s="98" t="s">
        <v>1896</v>
      </c>
      <c r="B135" s="99" t="s">
        <v>1897</v>
      </c>
      <c r="C135" s="401" t="s">
        <v>1898</v>
      </c>
      <c r="D135" s="406">
        <v>0</v>
      </c>
    </row>
    <row r="136" spans="1:4" s="75" customFormat="1" ht="12.75" customHeight="1">
      <c r="A136" s="98" t="s">
        <v>1899</v>
      </c>
      <c r="B136" s="99" t="s">
        <v>1900</v>
      </c>
      <c r="C136" s="401" t="s">
        <v>1901</v>
      </c>
      <c r="D136" s="406">
        <v>0</v>
      </c>
    </row>
    <row r="137" spans="1:4" s="75" customFormat="1" ht="12.75" customHeight="1">
      <c r="A137" s="98" t="s">
        <v>1902</v>
      </c>
      <c r="B137" s="99" t="s">
        <v>1903</v>
      </c>
      <c r="C137" s="401" t="s">
        <v>1904</v>
      </c>
      <c r="D137" s="406">
        <v>0</v>
      </c>
    </row>
    <row r="138" spans="1:4" s="75" customFormat="1" ht="12.75" customHeight="1">
      <c r="A138" s="98" t="s">
        <v>1905</v>
      </c>
      <c r="B138" s="99" t="s">
        <v>1906</v>
      </c>
      <c r="C138" s="401" t="s">
        <v>1907</v>
      </c>
      <c r="D138" s="406">
        <v>0</v>
      </c>
    </row>
    <row r="139" spans="1:4" s="97" customFormat="1" ht="12" customHeight="1">
      <c r="A139" s="95" t="s">
        <v>1908</v>
      </c>
      <c r="B139" s="96" t="s">
        <v>1909</v>
      </c>
      <c r="C139" s="402" t="s">
        <v>1910</v>
      </c>
      <c r="D139" s="407">
        <f>D140+D154+D188+D194+D197</f>
        <v>0</v>
      </c>
    </row>
    <row r="140" spans="1:4" s="97" customFormat="1" ht="12" customHeight="1">
      <c r="A140" s="95" t="s">
        <v>1911</v>
      </c>
      <c r="B140" s="96" t="s">
        <v>1912</v>
      </c>
      <c r="C140" s="402" t="s">
        <v>1913</v>
      </c>
      <c r="D140" s="407">
        <f>D141+D145+D152</f>
        <v>0</v>
      </c>
    </row>
    <row r="141" spans="1:4" s="75" customFormat="1" ht="12" customHeight="1">
      <c r="A141" s="98" t="s">
        <v>1914</v>
      </c>
      <c r="B141" s="99" t="s">
        <v>1915</v>
      </c>
      <c r="C141" s="401" t="s">
        <v>1916</v>
      </c>
      <c r="D141" s="407">
        <f>D142+D143+D144</f>
        <v>0</v>
      </c>
    </row>
    <row r="142" spans="1:4" s="75" customFormat="1" ht="12" customHeight="1">
      <c r="A142" s="98" t="s">
        <v>1917</v>
      </c>
      <c r="B142" s="99" t="s">
        <v>2658</v>
      </c>
      <c r="C142" s="401" t="s">
        <v>1918</v>
      </c>
      <c r="D142" s="406">
        <v>0</v>
      </c>
    </row>
    <row r="143" spans="1:4" s="75" customFormat="1" ht="12" customHeight="1">
      <c r="A143" s="98" t="s">
        <v>1919</v>
      </c>
      <c r="B143" s="99" t="s">
        <v>2659</v>
      </c>
      <c r="C143" s="401" t="s">
        <v>1920</v>
      </c>
      <c r="D143" s="406">
        <v>0</v>
      </c>
    </row>
    <row r="144" spans="1:4" s="75" customFormat="1" ht="12" customHeight="1">
      <c r="A144" s="98" t="s">
        <v>1921</v>
      </c>
      <c r="B144" s="99" t="s">
        <v>576</v>
      </c>
      <c r="C144" s="401" t="s">
        <v>1922</v>
      </c>
      <c r="D144" s="406">
        <v>0</v>
      </c>
    </row>
    <row r="145" spans="1:4" s="75" customFormat="1" ht="12" customHeight="1">
      <c r="A145" s="98" t="s">
        <v>1923</v>
      </c>
      <c r="B145" s="99" t="s">
        <v>997</v>
      </c>
      <c r="C145" s="401" t="s">
        <v>998</v>
      </c>
      <c r="D145" s="407">
        <f>D146+D147+D148+D149+D150+D151</f>
        <v>0</v>
      </c>
    </row>
    <row r="146" spans="1:4" s="75" customFormat="1" ht="12" customHeight="1">
      <c r="A146" s="98" t="s">
        <v>999</v>
      </c>
      <c r="B146" s="99" t="s">
        <v>2662</v>
      </c>
      <c r="C146" s="401" t="s">
        <v>1000</v>
      </c>
      <c r="D146" s="406">
        <v>0</v>
      </c>
    </row>
    <row r="147" spans="1:4" s="75" customFormat="1" ht="12" customHeight="1">
      <c r="A147" s="98" t="s">
        <v>1001</v>
      </c>
      <c r="B147" s="99" t="s">
        <v>2663</v>
      </c>
      <c r="C147" s="401" t="s">
        <v>1002</v>
      </c>
      <c r="D147" s="406">
        <v>0</v>
      </c>
    </row>
    <row r="148" spans="1:4" s="75" customFormat="1" ht="12" customHeight="1">
      <c r="A148" s="98" t="s">
        <v>1003</v>
      </c>
      <c r="B148" s="99" t="s">
        <v>2664</v>
      </c>
      <c r="C148" s="401" t="s">
        <v>1004</v>
      </c>
      <c r="D148" s="406">
        <v>0</v>
      </c>
    </row>
    <row r="149" spans="1:4" s="75" customFormat="1" ht="12" customHeight="1">
      <c r="A149" s="98" t="s">
        <v>1005</v>
      </c>
      <c r="B149" s="99" t="s">
        <v>2665</v>
      </c>
      <c r="C149" s="401" t="s">
        <v>1006</v>
      </c>
      <c r="D149" s="406">
        <v>0</v>
      </c>
    </row>
    <row r="150" spans="1:4" s="75" customFormat="1" ht="12" customHeight="1">
      <c r="A150" s="98" t="s">
        <v>1007</v>
      </c>
      <c r="B150" s="99" t="s">
        <v>2666</v>
      </c>
      <c r="C150" s="401" t="s">
        <v>1008</v>
      </c>
      <c r="D150" s="406">
        <v>0</v>
      </c>
    </row>
    <row r="151" spans="1:4" s="75" customFormat="1" ht="12" customHeight="1">
      <c r="A151" s="98" t="s">
        <v>1009</v>
      </c>
      <c r="B151" s="99" t="s">
        <v>508</v>
      </c>
      <c r="C151" s="401" t="s">
        <v>1010</v>
      </c>
      <c r="D151" s="406">
        <v>0</v>
      </c>
    </row>
    <row r="152" spans="1:4" s="75" customFormat="1" ht="12" customHeight="1">
      <c r="A152" s="98" t="s">
        <v>1011</v>
      </c>
      <c r="B152" s="99" t="s">
        <v>1012</v>
      </c>
      <c r="C152" s="401" t="s">
        <v>1013</v>
      </c>
      <c r="D152" s="407">
        <f>D153</f>
        <v>0</v>
      </c>
    </row>
    <row r="153" spans="1:4" s="75" customFormat="1" ht="12" customHeight="1">
      <c r="A153" s="98" t="s">
        <v>1014</v>
      </c>
      <c r="B153" s="99" t="s">
        <v>1015</v>
      </c>
      <c r="C153" s="401" t="s">
        <v>1016</v>
      </c>
      <c r="D153" s="406">
        <v>0</v>
      </c>
    </row>
    <row r="154" spans="1:4" s="97" customFormat="1" ht="25.5" customHeight="1">
      <c r="A154" s="95" t="s">
        <v>1017</v>
      </c>
      <c r="B154" s="96" t="s">
        <v>1945</v>
      </c>
      <c r="C154" s="402" t="s">
        <v>1946</v>
      </c>
      <c r="D154" s="407">
        <f>D155+D160+D168+D173+D178+D181+D186</f>
        <v>0</v>
      </c>
    </row>
    <row r="155" spans="1:4" s="75" customFormat="1" ht="12" customHeight="1">
      <c r="A155" s="98" t="s">
        <v>1947</v>
      </c>
      <c r="B155" s="99" t="s">
        <v>1948</v>
      </c>
      <c r="C155" s="401" t="s">
        <v>1949</v>
      </c>
      <c r="D155" s="407">
        <f>D156+D157+D158+D159</f>
        <v>0</v>
      </c>
    </row>
    <row r="156" spans="1:4" s="75" customFormat="1" ht="12" customHeight="1">
      <c r="A156" s="98" t="s">
        <v>1950</v>
      </c>
      <c r="B156" s="99" t="s">
        <v>1036</v>
      </c>
      <c r="C156" s="401" t="s">
        <v>1951</v>
      </c>
      <c r="D156" s="406">
        <v>0</v>
      </c>
    </row>
    <row r="157" spans="1:4" s="75" customFormat="1" ht="12" customHeight="1">
      <c r="A157" s="98" t="s">
        <v>1952</v>
      </c>
      <c r="B157" s="99" t="s">
        <v>1037</v>
      </c>
      <c r="C157" s="401" t="s">
        <v>1953</v>
      </c>
      <c r="D157" s="406">
        <v>0</v>
      </c>
    </row>
    <row r="158" spans="1:4" s="75" customFormat="1" ht="12" customHeight="1">
      <c r="A158" s="98" t="s">
        <v>1954</v>
      </c>
      <c r="B158" s="99" t="s">
        <v>1038</v>
      </c>
      <c r="C158" s="401" t="s">
        <v>1955</v>
      </c>
      <c r="D158" s="406">
        <v>0</v>
      </c>
    </row>
    <row r="159" spans="1:4" s="75" customFormat="1" ht="12" customHeight="1">
      <c r="A159" s="98" t="s">
        <v>1956</v>
      </c>
      <c r="B159" s="99" t="s">
        <v>1039</v>
      </c>
      <c r="C159" s="401" t="s">
        <v>1957</v>
      </c>
      <c r="D159" s="406">
        <v>0</v>
      </c>
    </row>
    <row r="160" spans="1:4" s="75" customFormat="1" ht="12" customHeight="1">
      <c r="A160" s="98" t="s">
        <v>1958</v>
      </c>
      <c r="B160" s="99" t="s">
        <v>1959</v>
      </c>
      <c r="C160" s="401" t="s">
        <v>1960</v>
      </c>
      <c r="D160" s="407">
        <f>D161+D162+D163+D164+D165+D166+D167</f>
        <v>0</v>
      </c>
    </row>
    <row r="161" spans="1:4" s="75" customFormat="1" ht="12" customHeight="1">
      <c r="A161" s="98" t="s">
        <v>1961</v>
      </c>
      <c r="B161" s="99" t="s">
        <v>1041</v>
      </c>
      <c r="C161" s="401" t="s">
        <v>1962</v>
      </c>
      <c r="D161" s="406">
        <v>0</v>
      </c>
    </row>
    <row r="162" spans="1:4" s="75" customFormat="1" ht="12" customHeight="1">
      <c r="A162" s="98" t="s">
        <v>1963</v>
      </c>
      <c r="B162" s="99" t="s">
        <v>1042</v>
      </c>
      <c r="C162" s="401" t="s">
        <v>1964</v>
      </c>
      <c r="D162" s="406">
        <v>0</v>
      </c>
    </row>
    <row r="163" spans="1:4" s="75" customFormat="1" ht="12" customHeight="1">
      <c r="A163" s="98" t="s">
        <v>1965</v>
      </c>
      <c r="B163" s="99" t="s">
        <v>2692</v>
      </c>
      <c r="C163" s="401" t="s">
        <v>1966</v>
      </c>
      <c r="D163" s="406">
        <v>0</v>
      </c>
    </row>
    <row r="164" spans="1:4" s="75" customFormat="1" ht="12" customHeight="1">
      <c r="A164" s="98" t="s">
        <v>1967</v>
      </c>
      <c r="B164" s="99" t="s">
        <v>2693</v>
      </c>
      <c r="C164" s="401" t="s">
        <v>1968</v>
      </c>
      <c r="D164" s="406">
        <v>0</v>
      </c>
    </row>
    <row r="165" spans="1:4" s="75" customFormat="1" ht="12" customHeight="1">
      <c r="A165" s="98" t="s">
        <v>1969</v>
      </c>
      <c r="B165" s="99" t="s">
        <v>1556</v>
      </c>
      <c r="C165" s="401" t="s">
        <v>1557</v>
      </c>
      <c r="D165" s="406">
        <v>0</v>
      </c>
    </row>
    <row r="166" spans="1:4" s="75" customFormat="1" ht="12" customHeight="1">
      <c r="A166" s="98" t="s">
        <v>1558</v>
      </c>
      <c r="B166" s="99" t="s">
        <v>2695</v>
      </c>
      <c r="C166" s="401" t="s">
        <v>1559</v>
      </c>
      <c r="D166" s="406">
        <v>0</v>
      </c>
    </row>
    <row r="167" spans="1:4" s="75" customFormat="1" ht="12" customHeight="1">
      <c r="A167" s="98" t="s">
        <v>1560</v>
      </c>
      <c r="B167" s="99" t="s">
        <v>1994</v>
      </c>
      <c r="C167" s="401" t="s">
        <v>1995</v>
      </c>
      <c r="D167" s="406">
        <v>0</v>
      </c>
    </row>
    <row r="168" spans="1:4" s="75" customFormat="1" ht="12" customHeight="1">
      <c r="A168" s="98" t="s">
        <v>1996</v>
      </c>
      <c r="B168" s="99" t="s">
        <v>1997</v>
      </c>
      <c r="C168" s="401" t="s">
        <v>1998</v>
      </c>
      <c r="D168" s="407">
        <f>D169+D170+D171+D172</f>
        <v>0</v>
      </c>
    </row>
    <row r="169" spans="1:4" s="75" customFormat="1" ht="12" customHeight="1">
      <c r="A169" s="98" t="s">
        <v>1999</v>
      </c>
      <c r="B169" s="99" t="s">
        <v>2702</v>
      </c>
      <c r="C169" s="401" t="s">
        <v>2000</v>
      </c>
      <c r="D169" s="406">
        <v>0</v>
      </c>
    </row>
    <row r="170" spans="1:4" s="75" customFormat="1" ht="12" customHeight="1">
      <c r="A170" s="98" t="s">
        <v>2001</v>
      </c>
      <c r="B170" s="99" t="s">
        <v>2703</v>
      </c>
      <c r="C170" s="401" t="s">
        <v>2002</v>
      </c>
      <c r="D170" s="406">
        <v>0</v>
      </c>
    </row>
    <row r="171" spans="1:4" s="75" customFormat="1" ht="12" customHeight="1">
      <c r="A171" s="98" t="s">
        <v>2003</v>
      </c>
      <c r="B171" s="99" t="s">
        <v>587</v>
      </c>
      <c r="C171" s="401" t="s">
        <v>2004</v>
      </c>
      <c r="D171" s="406">
        <v>0</v>
      </c>
    </row>
    <row r="172" spans="1:4" s="75" customFormat="1" ht="12" customHeight="1">
      <c r="A172" s="98" t="s">
        <v>2005</v>
      </c>
      <c r="B172" s="99" t="s">
        <v>2705</v>
      </c>
      <c r="C172" s="401" t="s">
        <v>2006</v>
      </c>
      <c r="D172" s="406">
        <v>0</v>
      </c>
    </row>
    <row r="173" spans="1:4" s="75" customFormat="1" ht="12" customHeight="1">
      <c r="A173" s="98" t="s">
        <v>2007</v>
      </c>
      <c r="B173" s="99" t="s">
        <v>2008</v>
      </c>
      <c r="C173" s="401" t="s">
        <v>2009</v>
      </c>
      <c r="D173" s="407">
        <f>D174+D175+D176+D177</f>
        <v>0</v>
      </c>
    </row>
    <row r="174" spans="1:4" s="75" customFormat="1" ht="12" customHeight="1">
      <c r="A174" s="98" t="s">
        <v>2010</v>
      </c>
      <c r="B174" s="99" t="s">
        <v>2011</v>
      </c>
      <c r="C174" s="401" t="s">
        <v>2012</v>
      </c>
      <c r="D174" s="406">
        <v>0</v>
      </c>
    </row>
    <row r="175" spans="1:4" s="75" customFormat="1" ht="12" customHeight="1">
      <c r="A175" s="98" t="s">
        <v>2013</v>
      </c>
      <c r="B175" s="99" t="s">
        <v>2708</v>
      </c>
      <c r="C175" s="401" t="s">
        <v>2014</v>
      </c>
      <c r="D175" s="406">
        <v>0</v>
      </c>
    </row>
    <row r="176" spans="1:4" s="75" customFormat="1" ht="12" customHeight="1">
      <c r="A176" s="98" t="s">
        <v>2015</v>
      </c>
      <c r="B176" s="99" t="s">
        <v>2709</v>
      </c>
      <c r="C176" s="401" t="s">
        <v>2016</v>
      </c>
      <c r="D176" s="406">
        <v>0</v>
      </c>
    </row>
    <row r="177" spans="1:4" s="75" customFormat="1" ht="12" customHeight="1">
      <c r="A177" s="98" t="s">
        <v>2017</v>
      </c>
      <c r="B177" s="99" t="s">
        <v>2710</v>
      </c>
      <c r="C177" s="401" t="s">
        <v>2018</v>
      </c>
      <c r="D177" s="406">
        <v>0</v>
      </c>
    </row>
    <row r="178" spans="1:4" s="75" customFormat="1" ht="12" customHeight="1">
      <c r="A178" s="98" t="s">
        <v>2019</v>
      </c>
      <c r="B178" s="99" t="s">
        <v>231</v>
      </c>
      <c r="C178" s="401" t="s">
        <v>232</v>
      </c>
      <c r="D178" s="407">
        <f>D179+D180</f>
        <v>0</v>
      </c>
    </row>
    <row r="179" spans="1:4" s="75" customFormat="1" ht="12" customHeight="1">
      <c r="A179" s="98" t="s">
        <v>233</v>
      </c>
      <c r="B179" s="99" t="s">
        <v>590</v>
      </c>
      <c r="C179" s="401" t="s">
        <v>234</v>
      </c>
      <c r="D179" s="406">
        <v>0</v>
      </c>
    </row>
    <row r="180" spans="1:4" s="75" customFormat="1" ht="12" customHeight="1">
      <c r="A180" s="98" t="s">
        <v>235</v>
      </c>
      <c r="B180" s="99" t="s">
        <v>2713</v>
      </c>
      <c r="C180" s="401" t="s">
        <v>236</v>
      </c>
      <c r="D180" s="406">
        <v>0</v>
      </c>
    </row>
    <row r="181" spans="1:4" s="75" customFormat="1" ht="12" customHeight="1">
      <c r="A181" s="98" t="s">
        <v>237</v>
      </c>
      <c r="B181" s="99" t="s">
        <v>238</v>
      </c>
      <c r="C181" s="401" t="s">
        <v>239</v>
      </c>
      <c r="D181" s="407">
        <f>D182+D183+D184+D185</f>
        <v>0</v>
      </c>
    </row>
    <row r="182" spans="1:4" s="75" customFormat="1" ht="12" customHeight="1">
      <c r="A182" s="98" t="s">
        <v>240</v>
      </c>
      <c r="B182" s="99" t="s">
        <v>2715</v>
      </c>
      <c r="C182" s="401" t="s">
        <v>241</v>
      </c>
      <c r="D182" s="406">
        <v>0</v>
      </c>
    </row>
    <row r="183" spans="1:4" s="75" customFormat="1" ht="12" customHeight="1">
      <c r="A183" s="98" t="s">
        <v>242</v>
      </c>
      <c r="B183" s="99" t="s">
        <v>243</v>
      </c>
      <c r="C183" s="401" t="s">
        <v>244</v>
      </c>
      <c r="D183" s="406">
        <v>0</v>
      </c>
    </row>
    <row r="184" spans="1:4" s="75" customFormat="1" ht="12" customHeight="1">
      <c r="A184" s="98" t="s">
        <v>245</v>
      </c>
      <c r="B184" s="99" t="s">
        <v>2717</v>
      </c>
      <c r="C184" s="401" t="s">
        <v>246</v>
      </c>
      <c r="D184" s="406">
        <v>0</v>
      </c>
    </row>
    <row r="185" spans="1:4" s="75" customFormat="1" ht="12" customHeight="1">
      <c r="A185" s="98" t="s">
        <v>247</v>
      </c>
      <c r="B185" s="99" t="s">
        <v>2718</v>
      </c>
      <c r="C185" s="401" t="s">
        <v>248</v>
      </c>
      <c r="D185" s="406">
        <v>0</v>
      </c>
    </row>
    <row r="186" spans="1:4" s="75" customFormat="1" ht="12" customHeight="1">
      <c r="A186" s="98" t="s">
        <v>249</v>
      </c>
      <c r="B186" s="99" t="s">
        <v>250</v>
      </c>
      <c r="C186" s="401" t="s">
        <v>251</v>
      </c>
      <c r="D186" s="407">
        <f>D187</f>
        <v>0</v>
      </c>
    </row>
    <row r="187" spans="1:4" s="75" customFormat="1" ht="12" customHeight="1">
      <c r="A187" s="98" t="s">
        <v>252</v>
      </c>
      <c r="B187" s="99" t="s">
        <v>253</v>
      </c>
      <c r="C187" s="401" t="s">
        <v>254</v>
      </c>
      <c r="D187" s="406">
        <v>0</v>
      </c>
    </row>
    <row r="188" spans="1:4" s="97" customFormat="1" ht="25.5" customHeight="1">
      <c r="A188" s="95" t="s">
        <v>255</v>
      </c>
      <c r="B188" s="96" t="s">
        <v>256</v>
      </c>
      <c r="C188" s="402" t="s">
        <v>257</v>
      </c>
      <c r="D188" s="407">
        <f>D189+D192</f>
        <v>0</v>
      </c>
    </row>
    <row r="189" spans="1:4" s="75" customFormat="1" ht="12" customHeight="1">
      <c r="A189" s="98" t="s">
        <v>258</v>
      </c>
      <c r="B189" s="99" t="s">
        <v>259</v>
      </c>
      <c r="C189" s="401" t="s">
        <v>260</v>
      </c>
      <c r="D189" s="407">
        <f>D190+D191</f>
        <v>0</v>
      </c>
    </row>
    <row r="190" spans="1:4" s="75" customFormat="1" ht="12" customHeight="1">
      <c r="A190" s="98" t="s">
        <v>261</v>
      </c>
      <c r="B190" s="99" t="s">
        <v>2722</v>
      </c>
      <c r="C190" s="401" t="s">
        <v>262</v>
      </c>
      <c r="D190" s="406">
        <v>0</v>
      </c>
    </row>
    <row r="191" spans="1:4" s="75" customFormat="1" ht="12" customHeight="1">
      <c r="A191" s="98" t="s">
        <v>263</v>
      </c>
      <c r="B191" s="99" t="s">
        <v>2723</v>
      </c>
      <c r="C191" s="401" t="s">
        <v>264</v>
      </c>
      <c r="D191" s="406">
        <v>0</v>
      </c>
    </row>
    <row r="192" spans="1:4" s="75" customFormat="1" ht="25.5" customHeight="1">
      <c r="A192" s="98" t="s">
        <v>265</v>
      </c>
      <c r="B192" s="99" t="s">
        <v>266</v>
      </c>
      <c r="C192" s="401" t="s">
        <v>267</v>
      </c>
      <c r="D192" s="407">
        <f>D193</f>
        <v>0</v>
      </c>
    </row>
    <row r="193" spans="1:4" s="75" customFormat="1" ht="25.5" customHeight="1">
      <c r="A193" s="98" t="s">
        <v>268</v>
      </c>
      <c r="B193" s="99" t="s">
        <v>598</v>
      </c>
      <c r="C193" s="401" t="s">
        <v>269</v>
      </c>
      <c r="D193" s="406">
        <v>0</v>
      </c>
    </row>
    <row r="194" spans="1:4" s="97" customFormat="1" ht="12" customHeight="1">
      <c r="A194" s="95" t="s">
        <v>270</v>
      </c>
      <c r="B194" s="96" t="s">
        <v>2027</v>
      </c>
      <c r="C194" s="402" t="s">
        <v>2028</v>
      </c>
      <c r="D194" s="407">
        <f>D195</f>
        <v>0</v>
      </c>
    </row>
    <row r="195" spans="1:4" s="75" customFormat="1" ht="12" customHeight="1">
      <c r="A195" s="98" t="s">
        <v>2029</v>
      </c>
      <c r="B195" s="99" t="s">
        <v>2030</v>
      </c>
      <c r="C195" s="401" t="s">
        <v>2031</v>
      </c>
      <c r="D195" s="407">
        <f>D196</f>
        <v>0</v>
      </c>
    </row>
    <row r="196" spans="1:4" s="75" customFormat="1" ht="12" customHeight="1">
      <c r="A196" s="98" t="s">
        <v>2032</v>
      </c>
      <c r="B196" s="99" t="s">
        <v>572</v>
      </c>
      <c r="C196" s="401" t="s">
        <v>2033</v>
      </c>
      <c r="D196" s="406">
        <v>0</v>
      </c>
    </row>
    <row r="197" spans="1:4" s="97" customFormat="1" ht="25.5" customHeight="1">
      <c r="A197" s="95" t="s">
        <v>2034</v>
      </c>
      <c r="B197" s="96" t="s">
        <v>2035</v>
      </c>
      <c r="C197" s="402" t="s">
        <v>2036</v>
      </c>
      <c r="D197" s="407">
        <f>D198+D200+D202+D204+D206</f>
        <v>0</v>
      </c>
    </row>
    <row r="198" spans="1:4" s="75" customFormat="1" ht="12" customHeight="1">
      <c r="A198" s="98" t="s">
        <v>2037</v>
      </c>
      <c r="B198" s="99" t="s">
        <v>2038</v>
      </c>
      <c r="C198" s="401" t="s">
        <v>2039</v>
      </c>
      <c r="D198" s="407">
        <f>D199</f>
        <v>0</v>
      </c>
    </row>
    <row r="199" spans="1:4" s="75" customFormat="1" ht="12" customHeight="1">
      <c r="A199" s="98" t="s">
        <v>2040</v>
      </c>
      <c r="B199" s="99" t="s">
        <v>2041</v>
      </c>
      <c r="C199" s="401" t="s">
        <v>2042</v>
      </c>
      <c r="D199" s="406">
        <v>0</v>
      </c>
    </row>
    <row r="200" spans="1:4" s="75" customFormat="1" ht="12" customHeight="1">
      <c r="A200" s="98" t="s">
        <v>2043</v>
      </c>
      <c r="B200" s="99" t="s">
        <v>2044</v>
      </c>
      <c r="C200" s="401" t="s">
        <v>2045</v>
      </c>
      <c r="D200" s="407">
        <f>D201</f>
        <v>0</v>
      </c>
    </row>
    <row r="201" spans="1:4" s="75" customFormat="1" ht="12" customHeight="1">
      <c r="A201" s="98" t="s">
        <v>2046</v>
      </c>
      <c r="B201" s="99" t="s">
        <v>1052</v>
      </c>
      <c r="C201" s="401" t="s">
        <v>2049</v>
      </c>
      <c r="D201" s="406">
        <v>0</v>
      </c>
    </row>
    <row r="202" spans="1:4" s="75" customFormat="1" ht="12" customHeight="1">
      <c r="A202" s="98" t="s">
        <v>2050</v>
      </c>
      <c r="B202" s="99" t="s">
        <v>2051</v>
      </c>
      <c r="C202" s="401" t="s">
        <v>2052</v>
      </c>
      <c r="D202" s="407">
        <f>D203</f>
        <v>0</v>
      </c>
    </row>
    <row r="203" spans="1:4" s="75" customFormat="1" ht="12" customHeight="1">
      <c r="A203" s="98" t="s">
        <v>2053</v>
      </c>
      <c r="B203" s="99" t="s">
        <v>2054</v>
      </c>
      <c r="C203" s="401" t="s">
        <v>2055</v>
      </c>
      <c r="D203" s="406">
        <v>0</v>
      </c>
    </row>
    <row r="204" spans="1:4" s="75" customFormat="1" ht="12" customHeight="1">
      <c r="A204" s="98" t="s">
        <v>2056</v>
      </c>
      <c r="B204" s="99" t="s">
        <v>2057</v>
      </c>
      <c r="C204" s="401" t="s">
        <v>2058</v>
      </c>
      <c r="D204" s="407">
        <f>D205</f>
        <v>0</v>
      </c>
    </row>
    <row r="205" spans="1:4" s="75" customFormat="1" ht="12" customHeight="1">
      <c r="A205" s="98" t="s">
        <v>2059</v>
      </c>
      <c r="B205" s="99" t="s">
        <v>2060</v>
      </c>
      <c r="C205" s="401" t="s">
        <v>2061</v>
      </c>
      <c r="D205" s="406">
        <v>0</v>
      </c>
    </row>
    <row r="206" spans="1:4" s="75" customFormat="1" ht="12" customHeight="1">
      <c r="A206" s="98" t="s">
        <v>2062</v>
      </c>
      <c r="B206" s="99" t="s">
        <v>2063</v>
      </c>
      <c r="C206" s="401" t="s">
        <v>2064</v>
      </c>
      <c r="D206" s="407">
        <f>D207</f>
        <v>0</v>
      </c>
    </row>
    <row r="207" spans="1:4" s="75" customFormat="1" ht="12" customHeight="1">
      <c r="A207" s="98" t="s">
        <v>2065</v>
      </c>
      <c r="B207" s="99" t="s">
        <v>2066</v>
      </c>
      <c r="C207" s="401" t="s">
        <v>2067</v>
      </c>
      <c r="D207" s="406">
        <v>0</v>
      </c>
    </row>
    <row r="208" spans="1:4" s="72" customFormat="1" ht="15.75" customHeight="1">
      <c r="A208" s="102"/>
      <c r="B208" s="103" t="s">
        <v>2068</v>
      </c>
      <c r="C208" s="402" t="s">
        <v>2069</v>
      </c>
      <c r="D208" s="407">
        <f>IF(D134&gt;D139,D134-D139,0)</f>
        <v>0</v>
      </c>
    </row>
    <row r="209" spans="1:4" s="72" customFormat="1" ht="15.75" customHeight="1" thickBot="1">
      <c r="A209" s="105"/>
      <c r="B209" s="111" t="s">
        <v>2070</v>
      </c>
      <c r="C209" s="408" t="s">
        <v>2071</v>
      </c>
      <c r="D209" s="407">
        <f>IF(D134&lt;D139,D139-D134,0)</f>
        <v>0</v>
      </c>
    </row>
    <row r="210" spans="1:5" s="113" customFormat="1" ht="15.75" customHeight="1" thickBot="1">
      <c r="A210" s="107"/>
      <c r="B210" s="746" t="s">
        <v>2072</v>
      </c>
      <c r="C210" s="747"/>
      <c r="D210" s="748"/>
      <c r="E210" s="112"/>
    </row>
    <row r="211" spans="1:4" s="97" customFormat="1" ht="13.5" customHeight="1">
      <c r="A211" s="109" t="s">
        <v>2073</v>
      </c>
      <c r="B211" s="110" t="s">
        <v>2074</v>
      </c>
      <c r="C211" s="399" t="s">
        <v>2075</v>
      </c>
      <c r="D211" s="409">
        <f>D212+D213+D214+D215</f>
        <v>0</v>
      </c>
    </row>
    <row r="212" spans="1:4" s="75" customFormat="1" ht="13.5" customHeight="1">
      <c r="A212" s="98" t="s">
        <v>2076</v>
      </c>
      <c r="B212" s="99" t="s">
        <v>2077</v>
      </c>
      <c r="C212" s="401" t="s">
        <v>2078</v>
      </c>
      <c r="D212" s="406">
        <v>0</v>
      </c>
    </row>
    <row r="213" spans="1:4" s="75" customFormat="1" ht="13.5" customHeight="1">
      <c r="A213" s="98" t="s">
        <v>2079</v>
      </c>
      <c r="B213" s="99" t="s">
        <v>2080</v>
      </c>
      <c r="C213" s="401" t="s">
        <v>2081</v>
      </c>
      <c r="D213" s="406">
        <v>0</v>
      </c>
    </row>
    <row r="214" spans="1:4" s="75" customFormat="1" ht="13.5" customHeight="1">
      <c r="A214" s="98" t="s">
        <v>2082</v>
      </c>
      <c r="B214" s="99" t="s">
        <v>2083</v>
      </c>
      <c r="C214" s="401" t="s">
        <v>2084</v>
      </c>
      <c r="D214" s="406">
        <v>0</v>
      </c>
    </row>
    <row r="215" spans="1:4" s="75" customFormat="1" ht="13.5" customHeight="1">
      <c r="A215" s="98" t="s">
        <v>2085</v>
      </c>
      <c r="B215" s="99" t="s">
        <v>2086</v>
      </c>
      <c r="C215" s="401" t="s">
        <v>2087</v>
      </c>
      <c r="D215" s="406">
        <v>0</v>
      </c>
    </row>
    <row r="216" spans="1:4" s="97" customFormat="1" ht="13.5" customHeight="1">
      <c r="A216" s="95" t="s">
        <v>2088</v>
      </c>
      <c r="B216" s="96" t="s">
        <v>2089</v>
      </c>
      <c r="C216" s="402" t="s">
        <v>2090</v>
      </c>
      <c r="D216" s="407">
        <f>D217+D218+D219+D220+D221</f>
        <v>0</v>
      </c>
    </row>
    <row r="217" spans="1:4" s="75" customFormat="1" ht="13.5" customHeight="1">
      <c r="A217" s="98" t="s">
        <v>2091</v>
      </c>
      <c r="B217" s="99" t="s">
        <v>2092</v>
      </c>
      <c r="C217" s="401" t="s">
        <v>2093</v>
      </c>
      <c r="D217" s="406">
        <v>0</v>
      </c>
    </row>
    <row r="218" spans="1:4" s="75" customFormat="1" ht="13.5" customHeight="1">
      <c r="A218" s="98" t="s">
        <v>2094</v>
      </c>
      <c r="B218" s="99" t="s">
        <v>2095</v>
      </c>
      <c r="C218" s="401" t="s">
        <v>2096</v>
      </c>
      <c r="D218" s="406">
        <v>0</v>
      </c>
    </row>
    <row r="219" spans="1:4" s="75" customFormat="1" ht="13.5" customHeight="1">
      <c r="A219" s="98" t="s">
        <v>2097</v>
      </c>
      <c r="B219" s="75" t="s">
        <v>2098</v>
      </c>
      <c r="C219" s="401" t="s">
        <v>2099</v>
      </c>
      <c r="D219" s="406">
        <v>0</v>
      </c>
    </row>
    <row r="220" spans="1:4" s="75" customFormat="1" ht="13.5" customHeight="1">
      <c r="A220" s="98" t="s">
        <v>2100</v>
      </c>
      <c r="B220" s="99" t="s">
        <v>315</v>
      </c>
      <c r="C220" s="401" t="s">
        <v>316</v>
      </c>
      <c r="D220" s="406">
        <v>0</v>
      </c>
    </row>
    <row r="221" spans="1:4" s="75" customFormat="1" ht="13.5" customHeight="1">
      <c r="A221" s="98" t="s">
        <v>317</v>
      </c>
      <c r="B221" s="99" t="s">
        <v>2426</v>
      </c>
      <c r="C221" s="401" t="s">
        <v>2427</v>
      </c>
      <c r="D221" s="406">
        <v>0</v>
      </c>
    </row>
    <row r="222" spans="1:4" s="104" customFormat="1" ht="15" customHeight="1">
      <c r="A222" s="102" t="s">
        <v>2428</v>
      </c>
      <c r="B222" s="114" t="s">
        <v>2429</v>
      </c>
      <c r="C222" s="402" t="s">
        <v>2430</v>
      </c>
      <c r="D222" s="407">
        <f>D223+D224+D225+D226+D227+D228+D229+D230</f>
        <v>0</v>
      </c>
    </row>
    <row r="223" spans="1:4" s="72" customFormat="1" ht="14.25" customHeight="1">
      <c r="A223" s="100"/>
      <c r="B223" s="115" t="s">
        <v>2431</v>
      </c>
      <c r="C223" s="401" t="s">
        <v>2432</v>
      </c>
      <c r="D223" s="406">
        <v>0</v>
      </c>
    </row>
    <row r="224" spans="1:4" s="72" customFormat="1" ht="12" customHeight="1">
      <c r="A224" s="100"/>
      <c r="B224" s="115" t="s">
        <v>990</v>
      </c>
      <c r="C224" s="401" t="s">
        <v>2433</v>
      </c>
      <c r="D224" s="406">
        <v>0</v>
      </c>
    </row>
    <row r="225" spans="1:4" s="72" customFormat="1" ht="15" customHeight="1">
      <c r="A225" s="100"/>
      <c r="B225" s="115" t="s">
        <v>318</v>
      </c>
      <c r="C225" s="401" t="s">
        <v>319</v>
      </c>
      <c r="D225" s="406">
        <v>0</v>
      </c>
    </row>
    <row r="226" spans="1:4" s="72" customFormat="1" ht="15" customHeight="1">
      <c r="A226" s="100"/>
      <c r="B226" s="115" t="s">
        <v>320</v>
      </c>
      <c r="C226" s="401" t="s">
        <v>321</v>
      </c>
      <c r="D226" s="406">
        <v>0</v>
      </c>
    </row>
    <row r="227" spans="1:4" s="72" customFormat="1" ht="14.25" customHeight="1">
      <c r="A227" s="100"/>
      <c r="B227" s="115" t="s">
        <v>322</v>
      </c>
      <c r="C227" s="401" t="s">
        <v>323</v>
      </c>
      <c r="D227" s="406">
        <v>0</v>
      </c>
    </row>
    <row r="228" spans="1:4" s="72" customFormat="1" ht="13.5" customHeight="1">
      <c r="A228" s="100"/>
      <c r="B228" s="115" t="s">
        <v>324</v>
      </c>
      <c r="C228" s="401" t="s">
        <v>325</v>
      </c>
      <c r="D228" s="406">
        <v>0</v>
      </c>
    </row>
    <row r="229" spans="1:4" s="72" customFormat="1" ht="14.25" customHeight="1">
      <c r="A229" s="100"/>
      <c r="B229" s="115" t="s">
        <v>326</v>
      </c>
      <c r="C229" s="401" t="s">
        <v>327</v>
      </c>
      <c r="D229" s="406">
        <v>0</v>
      </c>
    </row>
    <row r="230" spans="1:4" s="72" customFormat="1" ht="13.5" customHeight="1">
      <c r="A230" s="100"/>
      <c r="B230" s="115" t="s">
        <v>328</v>
      </c>
      <c r="C230" s="401" t="s">
        <v>329</v>
      </c>
      <c r="D230" s="406">
        <v>0</v>
      </c>
    </row>
    <row r="231" spans="1:4" s="104" customFormat="1" ht="15.75" customHeight="1">
      <c r="A231" s="102" t="s">
        <v>2428</v>
      </c>
      <c r="B231" s="114" t="s">
        <v>330</v>
      </c>
      <c r="C231" s="401" t="s">
        <v>331</v>
      </c>
      <c r="D231" s="407">
        <f>D232+D233+D234+D235+D236+D237</f>
        <v>0</v>
      </c>
    </row>
    <row r="232" spans="1:4" s="72" customFormat="1" ht="14.25" customHeight="1">
      <c r="A232" s="100"/>
      <c r="B232" s="115" t="s">
        <v>2431</v>
      </c>
      <c r="C232" s="401" t="s">
        <v>332</v>
      </c>
      <c r="D232" s="406">
        <v>0</v>
      </c>
    </row>
    <row r="233" spans="1:4" s="72" customFormat="1" ht="15" customHeight="1">
      <c r="A233" s="100"/>
      <c r="B233" s="115" t="s">
        <v>990</v>
      </c>
      <c r="C233" s="401" t="s">
        <v>333</v>
      </c>
      <c r="D233" s="406">
        <v>0</v>
      </c>
    </row>
    <row r="234" spans="1:4" s="72" customFormat="1" ht="14.25" customHeight="1">
      <c r="A234" s="100"/>
      <c r="B234" s="115" t="s">
        <v>334</v>
      </c>
      <c r="C234" s="401" t="s">
        <v>335</v>
      </c>
      <c r="D234" s="406">
        <v>0</v>
      </c>
    </row>
    <row r="235" spans="1:4" s="72" customFormat="1" ht="14.25" customHeight="1">
      <c r="A235" s="100"/>
      <c r="B235" s="115" t="s">
        <v>336</v>
      </c>
      <c r="C235" s="401" t="s">
        <v>337</v>
      </c>
      <c r="D235" s="406">
        <v>0</v>
      </c>
    </row>
    <row r="236" spans="1:4" s="72" customFormat="1" ht="13.5" customHeight="1">
      <c r="A236" s="100"/>
      <c r="B236" s="115" t="s">
        <v>338</v>
      </c>
      <c r="C236" s="401" t="s">
        <v>339</v>
      </c>
      <c r="D236" s="406">
        <v>0</v>
      </c>
    </row>
    <row r="237" spans="1:4" s="72" customFormat="1" ht="13.5" customHeight="1">
      <c r="A237" s="100"/>
      <c r="B237" s="115" t="s">
        <v>340</v>
      </c>
      <c r="C237" s="401" t="s">
        <v>341</v>
      </c>
      <c r="D237" s="406">
        <v>0</v>
      </c>
    </row>
    <row r="238" spans="1:4" s="104" customFormat="1" ht="25.5" customHeight="1">
      <c r="A238" s="102"/>
      <c r="B238" s="103" t="s">
        <v>342</v>
      </c>
      <c r="C238" s="402" t="s">
        <v>343</v>
      </c>
      <c r="D238" s="407">
        <f>IF(D211+D222&gt;D216+D231,D211+D222-D216-D231,0)</f>
        <v>0</v>
      </c>
    </row>
    <row r="239" spans="1:4" s="104" customFormat="1" ht="24" customHeight="1">
      <c r="A239" s="102"/>
      <c r="B239" s="103" t="s">
        <v>344</v>
      </c>
      <c r="C239" s="402" t="s">
        <v>345</v>
      </c>
      <c r="D239" s="407">
        <f>IF(D211+D222&lt;D216+D231,D216+D231-D211-D222,0)</f>
        <v>0</v>
      </c>
    </row>
    <row r="240" spans="1:4" s="104" customFormat="1" ht="18" customHeight="1">
      <c r="A240" s="102"/>
      <c r="B240" s="116" t="s">
        <v>346</v>
      </c>
      <c r="C240" s="402" t="s">
        <v>347</v>
      </c>
      <c r="D240" s="407">
        <f>IF(D131+D208+D238&gt;D132+D209+D239,D131+D208+D238-D132-D209-D239,0)</f>
        <v>0</v>
      </c>
    </row>
    <row r="241" spans="1:4" s="104" customFormat="1" ht="18" customHeight="1">
      <c r="A241" s="102"/>
      <c r="B241" s="116" t="s">
        <v>348</v>
      </c>
      <c r="C241" s="402" t="s">
        <v>349</v>
      </c>
      <c r="D241" s="407">
        <f>IF(D131+D208+D238&lt;D132+D209+D239,D132+D209+D239-D131-D208-D238,0)</f>
        <v>0</v>
      </c>
    </row>
    <row r="242" spans="1:4" s="104" customFormat="1" ht="17.25" customHeight="1">
      <c r="A242" s="102" t="s">
        <v>350</v>
      </c>
      <c r="B242" s="103" t="s">
        <v>351</v>
      </c>
      <c r="C242" s="402" t="s">
        <v>352</v>
      </c>
      <c r="D242" s="406">
        <v>0</v>
      </c>
    </row>
    <row r="243" spans="1:4" s="104" customFormat="1" ht="16.5" customHeight="1">
      <c r="A243" s="102" t="s">
        <v>350</v>
      </c>
      <c r="B243" s="116" t="s">
        <v>353</v>
      </c>
      <c r="C243" s="402" t="s">
        <v>354</v>
      </c>
      <c r="D243" s="406">
        <v>0</v>
      </c>
    </row>
    <row r="244" spans="1:4" s="104" customFormat="1" ht="16.5" customHeight="1">
      <c r="A244" s="105"/>
      <c r="B244" s="103" t="s">
        <v>355</v>
      </c>
      <c r="C244" s="402" t="s">
        <v>356</v>
      </c>
      <c r="D244" s="407">
        <f>IF(D243&gt;D242,D243-D242,0)</f>
        <v>0</v>
      </c>
    </row>
    <row r="245" spans="1:4" s="104" customFormat="1" ht="15.75" customHeight="1" thickBot="1">
      <c r="A245" s="117"/>
      <c r="B245" s="104" t="s">
        <v>2119</v>
      </c>
      <c r="C245" s="402" t="s">
        <v>2120</v>
      </c>
      <c r="D245" s="407">
        <f>IF(D242&gt;D243,D242-D243,0)</f>
        <v>0</v>
      </c>
    </row>
    <row r="246" spans="1:4" s="72" customFormat="1" ht="15.75" customHeight="1" thickBot="1">
      <c r="A246" s="118"/>
      <c r="B246" s="749" t="s">
        <v>1595</v>
      </c>
      <c r="C246" s="750"/>
      <c r="D246" s="751"/>
    </row>
    <row r="247" spans="1:4" s="75" customFormat="1" ht="12" customHeight="1">
      <c r="A247" s="119"/>
      <c r="B247" s="99" t="s">
        <v>63</v>
      </c>
      <c r="C247" s="410" t="s">
        <v>2121</v>
      </c>
      <c r="D247" s="406">
        <v>0</v>
      </c>
    </row>
    <row r="248" spans="1:4" s="75" customFormat="1" ht="12" customHeight="1">
      <c r="A248" s="119"/>
      <c r="B248" s="99" t="s">
        <v>64</v>
      </c>
      <c r="C248" s="410" t="s">
        <v>2122</v>
      </c>
      <c r="D248" s="406">
        <v>0</v>
      </c>
    </row>
    <row r="249" spans="1:4" s="75" customFormat="1" ht="12" customHeight="1">
      <c r="A249" s="119"/>
      <c r="B249" s="99" t="s">
        <v>2123</v>
      </c>
      <c r="C249" s="410" t="s">
        <v>2124</v>
      </c>
      <c r="D249" s="406">
        <v>0</v>
      </c>
    </row>
    <row r="250" spans="1:4" s="75" customFormat="1" ht="12" customHeight="1">
      <c r="A250" s="119"/>
      <c r="B250" s="99" t="s">
        <v>2125</v>
      </c>
      <c r="C250" s="410" t="s">
        <v>2126</v>
      </c>
      <c r="D250" s="406">
        <v>0</v>
      </c>
    </row>
    <row r="251" spans="1:4" s="75" customFormat="1" ht="12" customHeight="1">
      <c r="A251" s="119"/>
      <c r="B251" s="99" t="s">
        <v>67</v>
      </c>
      <c r="C251" s="410" t="s">
        <v>2127</v>
      </c>
      <c r="D251" s="406">
        <v>0</v>
      </c>
    </row>
    <row r="252" spans="1:4" s="75" customFormat="1" ht="12" customHeight="1">
      <c r="A252" s="119"/>
      <c r="B252" s="99" t="s">
        <v>2128</v>
      </c>
      <c r="C252" s="410" t="s">
        <v>2129</v>
      </c>
      <c r="D252" s="406">
        <v>0</v>
      </c>
    </row>
    <row r="253" spans="1:9" s="121" customFormat="1" ht="12.75">
      <c r="A253" s="120"/>
      <c r="B253" s="101" t="s">
        <v>1774</v>
      </c>
      <c r="C253" s="410" t="s">
        <v>2130</v>
      </c>
      <c r="D253" s="406">
        <v>0</v>
      </c>
      <c r="E253" s="76"/>
      <c r="F253" s="76"/>
      <c r="G253" s="76"/>
      <c r="H253" s="76"/>
      <c r="I253" s="76"/>
    </row>
    <row r="254" spans="1:9" s="121" customFormat="1" ht="12.75">
      <c r="A254" s="120"/>
      <c r="B254" s="101" t="s">
        <v>1065</v>
      </c>
      <c r="C254" s="410" t="s">
        <v>2131</v>
      </c>
      <c r="D254" s="406">
        <v>0</v>
      </c>
      <c r="E254" s="76"/>
      <c r="F254" s="76"/>
      <c r="G254" s="76"/>
      <c r="H254" s="76"/>
      <c r="I254" s="76"/>
    </row>
    <row r="255" spans="1:9" s="121" customFormat="1" ht="12.75">
      <c r="A255" s="120"/>
      <c r="B255" s="101" t="s">
        <v>1066</v>
      </c>
      <c r="C255" s="410" t="s">
        <v>2132</v>
      </c>
      <c r="D255" s="406">
        <v>0</v>
      </c>
      <c r="E255" s="76"/>
      <c r="F255" s="76"/>
      <c r="G255" s="76"/>
      <c r="H255" s="76"/>
      <c r="I255" s="76"/>
    </row>
    <row r="256" spans="1:9" s="121" customFormat="1" ht="12.75">
      <c r="A256" s="120"/>
      <c r="B256" s="101" t="s">
        <v>1615</v>
      </c>
      <c r="C256" s="410" t="s">
        <v>2133</v>
      </c>
      <c r="D256" s="406">
        <v>0</v>
      </c>
      <c r="E256" s="76"/>
      <c r="F256" s="76"/>
      <c r="G256" s="76"/>
      <c r="H256" s="76"/>
      <c r="I256" s="76"/>
    </row>
    <row r="257" spans="1:9" s="121" customFormat="1" ht="15" customHeight="1">
      <c r="A257" s="120"/>
      <c r="B257" s="101" t="s">
        <v>1616</v>
      </c>
      <c r="C257" s="410" t="s">
        <v>2134</v>
      </c>
      <c r="D257" s="406">
        <v>0</v>
      </c>
      <c r="E257" s="76"/>
      <c r="F257" s="76"/>
      <c r="G257" s="76"/>
      <c r="H257" s="76"/>
      <c r="I257" s="76"/>
    </row>
    <row r="258" spans="1:9" s="121" customFormat="1" ht="12.75">
      <c r="A258" s="120"/>
      <c r="B258" s="101" t="s">
        <v>1617</v>
      </c>
      <c r="C258" s="410" t="s">
        <v>2135</v>
      </c>
      <c r="D258" s="406">
        <v>0</v>
      </c>
      <c r="E258" s="76"/>
      <c r="F258" s="76"/>
      <c r="G258" s="76"/>
      <c r="H258" s="76"/>
      <c r="I258" s="76"/>
    </row>
    <row r="259" spans="1:9" s="121" customFormat="1" ht="12.75">
      <c r="A259" s="120"/>
      <c r="B259" s="101" t="s">
        <v>1618</v>
      </c>
      <c r="C259" s="410" t="s">
        <v>2136</v>
      </c>
      <c r="D259" s="406">
        <v>0</v>
      </c>
      <c r="E259" s="76"/>
      <c r="F259" s="76"/>
      <c r="G259" s="76"/>
      <c r="H259" s="76"/>
      <c r="I259" s="76"/>
    </row>
    <row r="260" spans="1:9" s="121" customFormat="1" ht="12.75">
      <c r="A260" s="120"/>
      <c r="B260" s="101" t="s">
        <v>1619</v>
      </c>
      <c r="C260" s="410" t="s">
        <v>2137</v>
      </c>
      <c r="D260" s="406">
        <v>0</v>
      </c>
      <c r="E260" s="72"/>
      <c r="F260" s="72"/>
      <c r="G260" s="72"/>
      <c r="H260" s="72"/>
      <c r="I260" s="72"/>
    </row>
    <row r="261" spans="1:9" s="121" customFormat="1" ht="12.75">
      <c r="A261" s="120"/>
      <c r="B261" s="101" t="s">
        <v>1620</v>
      </c>
      <c r="C261" s="410" t="s">
        <v>2138</v>
      </c>
      <c r="D261" s="406">
        <v>0</v>
      </c>
      <c r="E261" s="72"/>
      <c r="F261" s="72"/>
      <c r="G261" s="72"/>
      <c r="H261" s="72"/>
      <c r="I261" s="72"/>
    </row>
    <row r="262" spans="1:9" s="121" customFormat="1" ht="12.75">
      <c r="A262" s="120"/>
      <c r="B262" s="101" t="s">
        <v>1621</v>
      </c>
      <c r="C262" s="410" t="s">
        <v>2139</v>
      </c>
      <c r="D262" s="406">
        <v>0</v>
      </c>
      <c r="E262" s="72"/>
      <c r="F262" s="72"/>
      <c r="G262" s="72"/>
      <c r="H262" s="72"/>
      <c r="I262" s="72"/>
    </row>
    <row r="263" spans="1:9" s="121" customFormat="1" ht="12.75">
      <c r="A263" s="120"/>
      <c r="B263" s="101" t="s">
        <v>1622</v>
      </c>
      <c r="C263" s="410" t="s">
        <v>2140</v>
      </c>
      <c r="D263" s="406">
        <v>0</v>
      </c>
      <c r="E263" s="72"/>
      <c r="F263" s="72"/>
      <c r="G263" s="72"/>
      <c r="H263" s="72"/>
      <c r="I263" s="72"/>
    </row>
    <row r="264" spans="1:9" s="121" customFormat="1" ht="25.5">
      <c r="A264" s="120"/>
      <c r="B264" s="101" t="s">
        <v>1623</v>
      </c>
      <c r="C264" s="410" t="s">
        <v>2141</v>
      </c>
      <c r="D264" s="406">
        <v>0</v>
      </c>
      <c r="E264" s="72"/>
      <c r="F264" s="72"/>
      <c r="G264" s="72"/>
      <c r="H264" s="72"/>
      <c r="I264" s="72"/>
    </row>
    <row r="265" spans="1:9" s="121" customFormat="1" ht="14.25" customHeight="1">
      <c r="A265" s="120"/>
      <c r="B265" s="101" t="s">
        <v>1624</v>
      </c>
      <c r="C265" s="410" t="s">
        <v>2142</v>
      </c>
      <c r="D265" s="406">
        <v>0</v>
      </c>
      <c r="E265" s="122"/>
      <c r="F265" s="78"/>
      <c r="G265" s="72"/>
      <c r="H265" s="72"/>
      <c r="I265" s="72"/>
    </row>
    <row r="266" spans="1:9" s="121" customFormat="1" ht="14.25" customHeight="1">
      <c r="A266" s="120"/>
      <c r="B266" s="101" t="s">
        <v>1625</v>
      </c>
      <c r="C266" s="410" t="s">
        <v>2143</v>
      </c>
      <c r="D266" s="406">
        <v>0</v>
      </c>
      <c r="E266" s="122"/>
      <c r="F266" s="78"/>
      <c r="G266" s="72"/>
      <c r="H266" s="72"/>
      <c r="I266" s="72"/>
    </row>
    <row r="267" spans="1:9" s="121" customFormat="1" ht="14.25" customHeight="1">
      <c r="A267" s="120"/>
      <c r="B267" s="101" t="s">
        <v>2144</v>
      </c>
      <c r="C267" s="410" t="s">
        <v>2145</v>
      </c>
      <c r="D267" s="406">
        <v>0</v>
      </c>
      <c r="E267" s="122"/>
      <c r="F267" s="78"/>
      <c r="G267" s="72"/>
      <c r="H267" s="72"/>
      <c r="I267" s="72"/>
    </row>
    <row r="268" spans="1:9" s="75" customFormat="1" ht="12" customHeight="1">
      <c r="A268" s="119"/>
      <c r="B268" s="99" t="s">
        <v>1631</v>
      </c>
      <c r="C268" s="410" t="s">
        <v>2146</v>
      </c>
      <c r="D268" s="406">
        <v>0</v>
      </c>
      <c r="E268" s="122"/>
      <c r="F268" s="78"/>
      <c r="G268" s="72"/>
      <c r="H268" s="72"/>
      <c r="I268" s="72"/>
    </row>
    <row r="269" spans="1:9" s="75" customFormat="1" ht="12" customHeight="1">
      <c r="A269" s="119"/>
      <c r="B269" s="99" t="s">
        <v>1632</v>
      </c>
      <c r="C269" s="410" t="s">
        <v>2147</v>
      </c>
      <c r="D269" s="406">
        <v>0</v>
      </c>
      <c r="E269" s="122"/>
      <c r="F269" s="78"/>
      <c r="G269" s="72"/>
      <c r="H269" s="72"/>
      <c r="I269" s="72"/>
    </row>
    <row r="270" spans="1:9" s="75" customFormat="1" ht="12" customHeight="1">
      <c r="A270" s="119"/>
      <c r="B270" s="99" t="s">
        <v>1633</v>
      </c>
      <c r="C270" s="410" t="s">
        <v>2148</v>
      </c>
      <c r="D270" s="406">
        <v>0</v>
      </c>
      <c r="E270" s="72"/>
      <c r="F270" s="72"/>
      <c r="G270" s="72"/>
      <c r="H270" s="72"/>
      <c r="I270" s="72"/>
    </row>
    <row r="271" spans="1:9" s="75" customFormat="1" ht="12" customHeight="1">
      <c r="A271" s="119"/>
      <c r="B271" s="99" t="s">
        <v>1634</v>
      </c>
      <c r="C271" s="410" t="s">
        <v>2149</v>
      </c>
      <c r="D271" s="406">
        <v>0</v>
      </c>
      <c r="E271" s="72"/>
      <c r="F271" s="72"/>
      <c r="G271" s="72"/>
      <c r="H271" s="72"/>
      <c r="I271" s="72"/>
    </row>
    <row r="272" spans="1:9" s="75" customFormat="1" ht="12" customHeight="1">
      <c r="A272" s="119"/>
      <c r="B272" s="99" t="s">
        <v>2150</v>
      </c>
      <c r="C272" s="410" t="s">
        <v>2151</v>
      </c>
      <c r="D272" s="406">
        <v>0</v>
      </c>
      <c r="E272" s="72"/>
      <c r="F272" s="72"/>
      <c r="G272" s="72"/>
      <c r="H272" s="72"/>
      <c r="I272" s="72"/>
    </row>
    <row r="273" spans="1:9" s="75" customFormat="1" ht="12" customHeight="1">
      <c r="A273" s="119"/>
      <c r="B273" s="99" t="s">
        <v>2152</v>
      </c>
      <c r="C273" s="410" t="s">
        <v>2153</v>
      </c>
      <c r="D273" s="406">
        <v>0</v>
      </c>
      <c r="E273" s="72"/>
      <c r="F273" s="72"/>
      <c r="G273" s="72"/>
      <c r="H273" s="72"/>
      <c r="I273" s="72"/>
    </row>
    <row r="274" spans="1:9" s="75" customFormat="1" ht="12" customHeight="1">
      <c r="A274" s="119"/>
      <c r="B274" s="99" t="s">
        <v>1637</v>
      </c>
      <c r="C274" s="410" t="s">
        <v>2154</v>
      </c>
      <c r="D274" s="406">
        <v>0</v>
      </c>
      <c r="E274" s="72"/>
      <c r="F274" s="72"/>
      <c r="G274" s="72"/>
      <c r="H274" s="72"/>
      <c r="I274" s="72"/>
    </row>
    <row r="275" spans="1:9" s="75" customFormat="1" ht="12" customHeight="1">
      <c r="A275" s="119"/>
      <c r="B275" s="99" t="s">
        <v>1632</v>
      </c>
      <c r="C275" s="410" t="s">
        <v>2155</v>
      </c>
      <c r="D275" s="406">
        <v>0</v>
      </c>
      <c r="E275" s="72"/>
      <c r="F275" s="72"/>
      <c r="G275" s="72"/>
      <c r="H275" s="72"/>
      <c r="I275" s="72"/>
    </row>
    <row r="276" spans="1:9" s="75" customFormat="1" ht="12" customHeight="1">
      <c r="A276" s="119"/>
      <c r="B276" s="99" t="s">
        <v>1639</v>
      </c>
      <c r="C276" s="410" t="s">
        <v>2156</v>
      </c>
      <c r="D276" s="406">
        <v>0</v>
      </c>
      <c r="E276" s="78"/>
      <c r="F276" s="78"/>
      <c r="G276" s="78"/>
      <c r="H276" s="78"/>
      <c r="I276" s="78"/>
    </row>
    <row r="277" spans="1:9" s="75" customFormat="1" ht="12" customHeight="1">
      <c r="A277" s="119"/>
      <c r="B277" s="99" t="s">
        <v>2157</v>
      </c>
      <c r="C277" s="410" t="s">
        <v>2158</v>
      </c>
      <c r="D277" s="406">
        <v>0</v>
      </c>
      <c r="E277" s="78"/>
      <c r="F277" s="78"/>
      <c r="G277" s="78"/>
      <c r="H277" s="78"/>
      <c r="I277" s="78"/>
    </row>
    <row r="278" spans="1:9" s="75" customFormat="1" ht="12" customHeight="1">
      <c r="A278" s="119"/>
      <c r="B278" s="99" t="s">
        <v>2159</v>
      </c>
      <c r="C278" s="410" t="s">
        <v>2160</v>
      </c>
      <c r="D278" s="406">
        <v>0</v>
      </c>
      <c r="E278" s="123"/>
      <c r="F278" s="73"/>
      <c r="H278" s="78"/>
      <c r="I278" s="78"/>
    </row>
    <row r="279" spans="1:9" s="75" customFormat="1" ht="12" customHeight="1">
      <c r="A279" s="119"/>
      <c r="B279" s="99" t="s">
        <v>1642</v>
      </c>
      <c r="C279" s="410" t="s">
        <v>2161</v>
      </c>
      <c r="D279" s="406">
        <v>0</v>
      </c>
      <c r="E279" s="124"/>
      <c r="F279" s="78"/>
      <c r="G279" s="78"/>
      <c r="H279" s="78"/>
      <c r="I279" s="78"/>
    </row>
    <row r="280" spans="1:9" s="76" customFormat="1" ht="12" customHeight="1">
      <c r="A280" s="119"/>
      <c r="B280" s="99" t="s">
        <v>1643</v>
      </c>
      <c r="C280" s="410" t="s">
        <v>2162</v>
      </c>
      <c r="D280" s="406">
        <v>0</v>
      </c>
      <c r="E280" s="78"/>
      <c r="F280" s="78"/>
      <c r="G280" s="78"/>
      <c r="H280" s="78"/>
      <c r="I280" s="78"/>
    </row>
    <row r="281" spans="1:9" s="76" customFormat="1" ht="12" customHeight="1">
      <c r="A281" s="119"/>
      <c r="B281" s="99" t="s">
        <v>1644</v>
      </c>
      <c r="C281" s="410" t="s">
        <v>2163</v>
      </c>
      <c r="D281" s="406">
        <v>0</v>
      </c>
      <c r="E281" s="78"/>
      <c r="F281" s="78"/>
      <c r="G281" s="78"/>
      <c r="H281" s="78"/>
      <c r="I281" s="78"/>
    </row>
    <row r="282" spans="1:9" s="76" customFormat="1" ht="12" customHeight="1">
      <c r="A282" s="119"/>
      <c r="B282" s="99" t="s">
        <v>1645</v>
      </c>
      <c r="C282" s="410" t="s">
        <v>2164</v>
      </c>
      <c r="D282" s="406">
        <v>0</v>
      </c>
      <c r="E282" s="78"/>
      <c r="F282" s="78"/>
      <c r="G282" s="78"/>
      <c r="H282" s="78"/>
      <c r="I282" s="78"/>
    </row>
    <row r="283" spans="1:9" s="76" customFormat="1" ht="25.5" customHeight="1">
      <c r="A283" s="119"/>
      <c r="B283" s="99" t="s">
        <v>1130</v>
      </c>
      <c r="C283" s="410" t="s">
        <v>2165</v>
      </c>
      <c r="D283" s="406">
        <v>0</v>
      </c>
      <c r="E283" s="78"/>
      <c r="F283" s="78"/>
      <c r="G283" s="78"/>
      <c r="H283" s="78"/>
      <c r="I283" s="78"/>
    </row>
    <row r="284" spans="1:9" s="76" customFormat="1" ht="12" customHeight="1">
      <c r="A284" s="119"/>
      <c r="B284" s="99" t="s">
        <v>1131</v>
      </c>
      <c r="C284" s="410" t="s">
        <v>2166</v>
      </c>
      <c r="D284" s="406">
        <v>0</v>
      </c>
      <c r="E284" s="78"/>
      <c r="F284" s="78"/>
      <c r="G284" s="78"/>
      <c r="H284" s="78"/>
      <c r="I284" s="78"/>
    </row>
    <row r="285" spans="1:9" s="76" customFormat="1" ht="12" customHeight="1">
      <c r="A285" s="119"/>
      <c r="B285" s="99" t="s">
        <v>1132</v>
      </c>
      <c r="C285" s="410" t="s">
        <v>2167</v>
      </c>
      <c r="D285" s="406">
        <v>0</v>
      </c>
      <c r="E285" s="78"/>
      <c r="F285" s="78"/>
      <c r="G285" s="78"/>
      <c r="H285" s="78"/>
      <c r="I285" s="78"/>
    </row>
    <row r="286" spans="1:9" s="76" customFormat="1" ht="12" customHeight="1">
      <c r="A286" s="119"/>
      <c r="B286" s="99" t="s">
        <v>1133</v>
      </c>
      <c r="C286" s="410" t="s">
        <v>2168</v>
      </c>
      <c r="D286" s="406">
        <v>0</v>
      </c>
      <c r="E286" s="78"/>
      <c r="F286" s="78"/>
      <c r="G286" s="78"/>
      <c r="H286" s="78"/>
      <c r="I286" s="78"/>
    </row>
    <row r="287" spans="1:9" s="72" customFormat="1" ht="13.5" thickBot="1">
      <c r="A287" s="125"/>
      <c r="B287" s="126" t="s">
        <v>2169</v>
      </c>
      <c r="C287" s="411" t="s">
        <v>2170</v>
      </c>
      <c r="D287" s="412">
        <f>SUM(D247:D286)</f>
        <v>0</v>
      </c>
      <c r="E287" s="78"/>
      <c r="F287" s="78"/>
      <c r="G287" s="78"/>
      <c r="H287" s="78"/>
      <c r="I287" s="78"/>
    </row>
    <row r="288" spans="1:9" s="72" customFormat="1" ht="12.75">
      <c r="A288" s="127"/>
      <c r="B288" s="128"/>
      <c r="C288" s="413"/>
      <c r="D288" s="414"/>
      <c r="E288" s="78"/>
      <c r="F288" s="78"/>
      <c r="G288" s="78"/>
      <c r="H288" s="78"/>
      <c r="I288" s="78"/>
    </row>
    <row r="289" spans="1:9" s="72" customFormat="1" ht="24" customHeight="1">
      <c r="A289" s="752" t="s">
        <v>0</v>
      </c>
      <c r="B289" s="752"/>
      <c r="C289" s="752"/>
      <c r="D289" s="752"/>
      <c r="E289" s="78"/>
      <c r="F289" s="78"/>
      <c r="G289" s="78"/>
      <c r="H289" s="78"/>
      <c r="I289" s="78"/>
    </row>
    <row r="290" spans="1:9" s="72" customFormat="1" ht="12.75">
      <c r="A290" s="70" t="s">
        <v>1</v>
      </c>
      <c r="B290" s="70"/>
      <c r="C290" s="385"/>
      <c r="D290" s="415"/>
      <c r="E290" s="78"/>
      <c r="F290" s="78"/>
      <c r="G290" s="78"/>
      <c r="H290" s="78"/>
      <c r="I290" s="78"/>
    </row>
    <row r="291" spans="1:9" s="72" customFormat="1" ht="12.75">
      <c r="A291" s="70"/>
      <c r="B291" s="70"/>
      <c r="C291" s="385"/>
      <c r="D291" s="415"/>
      <c r="E291" s="78"/>
      <c r="F291" s="78"/>
      <c r="G291" s="78"/>
      <c r="H291" s="78"/>
      <c r="I291" s="78"/>
    </row>
    <row r="292" spans="1:9" s="72" customFormat="1" ht="12.75">
      <c r="A292" s="70"/>
      <c r="B292" s="70"/>
      <c r="C292" s="385"/>
      <c r="D292" s="415"/>
      <c r="E292" s="78"/>
      <c r="F292" s="78"/>
      <c r="G292" s="78"/>
      <c r="H292" s="78"/>
      <c r="I292" s="78"/>
    </row>
    <row r="293" spans="1:9" s="72" customFormat="1" ht="12.75">
      <c r="A293" s="70"/>
      <c r="B293" s="70"/>
      <c r="C293" s="385"/>
      <c r="D293" s="415"/>
      <c r="E293" s="78"/>
      <c r="F293" s="78"/>
      <c r="G293" s="78"/>
      <c r="H293" s="78"/>
      <c r="I293" s="78"/>
    </row>
    <row r="294" spans="1:9" s="72" customFormat="1" ht="12.75">
      <c r="A294" s="70"/>
      <c r="B294" s="129" t="s">
        <v>1651</v>
      </c>
      <c r="E294" s="78"/>
      <c r="F294" s="78"/>
      <c r="G294" s="78"/>
      <c r="H294" s="78"/>
      <c r="I294" s="78"/>
    </row>
    <row r="295" spans="2:9" s="72" customFormat="1" ht="21" customHeight="1">
      <c r="B295" s="629"/>
      <c r="E295" s="78"/>
      <c r="F295" s="78"/>
      <c r="G295" s="78"/>
      <c r="H295" s="78"/>
      <c r="I295" s="78"/>
    </row>
    <row r="296" spans="1:9" s="72" customFormat="1" ht="12.75">
      <c r="A296" s="70"/>
      <c r="B296" s="130"/>
      <c r="C296" s="744" t="s">
        <v>2172</v>
      </c>
      <c r="D296" s="744"/>
      <c r="E296" s="78"/>
      <c r="F296" s="78"/>
      <c r="G296" s="78"/>
      <c r="H296" s="78"/>
      <c r="I296" s="78"/>
    </row>
    <row r="297" spans="2:9" s="72" customFormat="1" ht="11.25" customHeight="1">
      <c r="B297" s="70" t="s">
        <v>2171</v>
      </c>
      <c r="C297" s="744" t="s">
        <v>2174</v>
      </c>
      <c r="D297" s="744"/>
      <c r="E297" s="78"/>
      <c r="F297" s="78"/>
      <c r="G297" s="78"/>
      <c r="H297" s="78"/>
      <c r="I297" s="78"/>
    </row>
    <row r="298" spans="1:9" s="72" customFormat="1" ht="18.75" customHeight="1">
      <c r="A298" s="70"/>
      <c r="B298" s="628"/>
      <c r="E298" s="78"/>
      <c r="F298" s="78"/>
      <c r="G298" s="78"/>
      <c r="H298" s="78"/>
      <c r="I298" s="78"/>
    </row>
    <row r="299" spans="1:9" s="72" customFormat="1" ht="12.75">
      <c r="A299" s="70"/>
      <c r="B299" s="131" t="s">
        <v>2173</v>
      </c>
      <c r="E299" s="78"/>
      <c r="F299" s="78"/>
      <c r="G299" s="78"/>
      <c r="H299" s="78"/>
      <c r="I299" s="78"/>
    </row>
    <row r="300" spans="2:9" s="72" customFormat="1" ht="12.75">
      <c r="B300" s="70" t="s">
        <v>2175</v>
      </c>
      <c r="C300" s="745" t="s">
        <v>2176</v>
      </c>
      <c r="D300" s="745"/>
      <c r="E300" s="78"/>
      <c r="F300" s="78"/>
      <c r="G300" s="78"/>
      <c r="H300" s="78"/>
      <c r="I300" s="78"/>
    </row>
    <row r="301" spans="1:9" s="72" customFormat="1" ht="18.75" customHeight="1">
      <c r="A301" s="70"/>
      <c r="B301" s="679"/>
      <c r="C301" s="395"/>
      <c r="D301" s="395"/>
      <c r="E301" s="78"/>
      <c r="F301" s="78"/>
      <c r="G301" s="78"/>
      <c r="H301" s="78"/>
      <c r="I301" s="78"/>
    </row>
    <row r="302" spans="1:9" s="72" customFormat="1" ht="12.75">
      <c r="A302" s="70"/>
      <c r="B302" s="70"/>
      <c r="C302" s="626"/>
      <c r="D302" s="627"/>
      <c r="E302" s="78"/>
      <c r="F302" s="78"/>
      <c r="G302" s="78"/>
      <c r="H302" s="78"/>
      <c r="I302" s="78"/>
    </row>
    <row r="303" spans="1:9" s="72" customFormat="1" ht="12.75">
      <c r="A303" s="70"/>
      <c r="B303" s="70"/>
      <c r="E303" s="78"/>
      <c r="F303" s="78"/>
      <c r="G303" s="78"/>
      <c r="H303" s="78"/>
      <c r="I303" s="78"/>
    </row>
    <row r="304" spans="1:9" s="72" customFormat="1" ht="14.25" customHeight="1">
      <c r="A304" s="132" t="s">
        <v>2</v>
      </c>
      <c r="B304" s="133"/>
      <c r="C304" s="363"/>
      <c r="D304" s="363"/>
      <c r="E304" s="78"/>
      <c r="F304" s="78"/>
      <c r="G304" s="78"/>
      <c r="H304" s="78"/>
      <c r="I304" s="78"/>
    </row>
    <row r="305" spans="1:9" s="72" customFormat="1" ht="14.25" customHeight="1">
      <c r="A305" s="129" t="s">
        <v>2177</v>
      </c>
      <c r="B305" s="134"/>
      <c r="C305" s="363"/>
      <c r="D305" s="363"/>
      <c r="E305" s="78"/>
      <c r="F305" s="78"/>
      <c r="G305" s="78"/>
      <c r="H305" s="78"/>
      <c r="I305" s="78"/>
    </row>
    <row r="306" spans="1:9" s="72" customFormat="1" ht="14.25" customHeight="1">
      <c r="A306" s="129" t="s">
        <v>2178</v>
      </c>
      <c r="B306" s="134"/>
      <c r="C306" s="363"/>
      <c r="D306" s="363"/>
      <c r="E306" s="78"/>
      <c r="F306" s="78"/>
      <c r="G306" s="78"/>
      <c r="H306" s="78"/>
      <c r="I306" s="78"/>
    </row>
    <row r="307" spans="1:9" s="72" customFormat="1" ht="14.25" customHeight="1">
      <c r="A307" s="129" t="s">
        <v>2179</v>
      </c>
      <c r="B307" s="134"/>
      <c r="C307" s="363"/>
      <c r="D307" s="363"/>
      <c r="E307" s="78"/>
      <c r="F307" s="78"/>
      <c r="G307" s="78"/>
      <c r="H307" s="78"/>
      <c r="I307" s="78"/>
    </row>
    <row r="308" spans="1:9" s="72" customFormat="1" ht="14.25" customHeight="1">
      <c r="A308" s="129" t="s">
        <v>2180</v>
      </c>
      <c r="B308" s="134"/>
      <c r="C308" s="363"/>
      <c r="D308" s="363"/>
      <c r="E308" s="78"/>
      <c r="F308" s="78"/>
      <c r="G308" s="78"/>
      <c r="H308" s="78"/>
      <c r="I308" s="78"/>
    </row>
    <row r="309" spans="1:9" s="72" customFormat="1" ht="14.25" customHeight="1">
      <c r="A309" s="129" t="s">
        <v>2181</v>
      </c>
      <c r="B309" s="134"/>
      <c r="C309" s="363"/>
      <c r="D309" s="363"/>
      <c r="E309" s="78"/>
      <c r="F309" s="78"/>
      <c r="G309" s="78"/>
      <c r="H309" s="78"/>
      <c r="I309" s="78"/>
    </row>
    <row r="310" spans="1:9" s="72" customFormat="1" ht="12.75">
      <c r="A310" s="129" t="s">
        <v>2182</v>
      </c>
      <c r="B310" s="134"/>
      <c r="C310" s="363"/>
      <c r="D310" s="363"/>
      <c r="E310" s="78"/>
      <c r="F310" s="78"/>
      <c r="G310" s="78"/>
      <c r="H310" s="78"/>
      <c r="I310" s="78"/>
    </row>
    <row r="311" spans="1:9" s="72" customFormat="1" ht="12.75">
      <c r="A311" s="129"/>
      <c r="B311" s="134"/>
      <c r="C311" s="363"/>
      <c r="D311" s="363"/>
      <c r="E311" s="78"/>
      <c r="F311" s="78"/>
      <c r="G311" s="78"/>
      <c r="H311" s="78"/>
      <c r="I311" s="78"/>
    </row>
    <row r="312" spans="1:9" s="72" customFormat="1" ht="12.75">
      <c r="A312" s="129"/>
      <c r="B312" s="134"/>
      <c r="C312" s="363"/>
      <c r="D312" s="363"/>
      <c r="E312" s="78"/>
      <c r="F312" s="78"/>
      <c r="G312" s="78"/>
      <c r="H312" s="78"/>
      <c r="I312" s="78"/>
    </row>
    <row r="313" spans="3:9" s="72" customFormat="1" ht="12.75">
      <c r="C313" s="363"/>
      <c r="D313" s="363"/>
      <c r="E313" s="78"/>
      <c r="F313" s="78"/>
      <c r="G313" s="78"/>
      <c r="H313" s="78"/>
      <c r="I313" s="78"/>
    </row>
    <row r="314" spans="1:3" ht="12.75">
      <c r="A314" s="78"/>
      <c r="B314" s="78"/>
      <c r="C314" s="395"/>
    </row>
    <row r="315" spans="1:3" ht="12.75">
      <c r="A315" s="78"/>
      <c r="B315" s="78"/>
      <c r="C315" s="395"/>
    </row>
    <row r="316" spans="1:3" ht="12.75">
      <c r="A316" s="78"/>
      <c r="B316" s="78"/>
      <c r="C316" s="395"/>
    </row>
    <row r="317" spans="1:3" ht="12.75">
      <c r="A317" s="78"/>
      <c r="B317" s="78"/>
      <c r="C317" s="395"/>
    </row>
    <row r="318" spans="1:3" ht="12.75">
      <c r="A318" s="78"/>
      <c r="B318" s="78"/>
      <c r="C318" s="395"/>
    </row>
    <row r="319" spans="1:3" ht="12.75">
      <c r="A319" s="78"/>
      <c r="B319" s="78"/>
      <c r="C319" s="395"/>
    </row>
    <row r="320" spans="1:3" ht="12.75">
      <c r="A320" s="78"/>
      <c r="B320" s="78"/>
      <c r="C320" s="395"/>
    </row>
    <row r="321" spans="1:4" ht="12.75">
      <c r="A321" s="70"/>
      <c r="B321" s="70"/>
      <c r="C321" s="416"/>
      <c r="D321" s="385"/>
    </row>
    <row r="322" spans="1:4" ht="12.75">
      <c r="A322" s="70"/>
      <c r="B322" s="70"/>
      <c r="C322" s="416"/>
      <c r="D322" s="385"/>
    </row>
    <row r="323" spans="1:4" ht="12.75">
      <c r="A323" s="70"/>
      <c r="B323" s="70"/>
      <c r="C323" s="385"/>
      <c r="D323" s="385"/>
    </row>
    <row r="324" spans="1:4" ht="12.75">
      <c r="A324" s="70"/>
      <c r="B324" s="70"/>
      <c r="C324" s="385"/>
      <c r="D324" s="385"/>
    </row>
    <row r="325" spans="1:4" ht="12.75">
      <c r="A325" s="70"/>
      <c r="B325" s="72"/>
      <c r="C325" s="363"/>
      <c r="D325" s="363"/>
    </row>
  </sheetData>
  <sheetProtection password="D871" sheet="1" objects="1" scenarios="1" selectLockedCells="1"/>
  <mergeCells count="8">
    <mergeCell ref="C9:D9"/>
    <mergeCell ref="C296:D296"/>
    <mergeCell ref="C297:D297"/>
    <mergeCell ref="C300:D300"/>
    <mergeCell ref="B133:D133"/>
    <mergeCell ref="B210:D210"/>
    <mergeCell ref="B246:D246"/>
    <mergeCell ref="A289:D289"/>
  </mergeCells>
  <dataValidations count="1">
    <dataValidation type="whole" operator="notEqual" allowBlank="1" showErrorMessage="1" errorTitle="Nedozvoljen unos" error="Dozvoljen je samo upis cijelih brojeva, ako je iznos nula (tj. nema podatka), upišite nulu" sqref="D20:D25 D29 D34 D36:D38 D41:D43 D45:D50 D52:D60 D62:D66 D75 D80:D83 D86 D91 D100:D101 D107:D108 D111 D114 D125:D126 D135:D136 D157 D161:D164 D169 D183 D199 D212:D214 D217:D220 D232:D237 D242:D243 D247:D286">
      <formula1>999999999999</formula1>
    </dataValidation>
  </dataValidations>
  <printOptions/>
  <pageMargins left="0" right="0" top="0.3937007874015748" bottom="0.3937007874015748" header="0.5118110236220472"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List4">
    <tabColor indexed="19"/>
  </sheetPr>
  <dimension ref="A1:Q47"/>
  <sheetViews>
    <sheetView showGridLines="0" zoomScale="75" zoomScaleNormal="75" zoomScalePageLayoutView="0" workbookViewId="0" topLeftCell="A1">
      <selection activeCell="N38" sqref="N38"/>
    </sheetView>
  </sheetViews>
  <sheetFormatPr defaultColWidth="8.8515625" defaultRowHeight="12.75"/>
  <cols>
    <col min="1" max="1" width="4.57421875" style="200" customWidth="1"/>
    <col min="2" max="2" width="29.28125" style="78" customWidth="1"/>
    <col min="3" max="3" width="5.57421875" style="198" customWidth="1"/>
    <col min="4" max="4" width="13.140625" style="199" customWidth="1"/>
    <col min="5" max="10" width="13.140625" style="122" customWidth="1"/>
    <col min="11" max="11" width="13.57421875" style="78" customWidth="1"/>
    <col min="12" max="17" width="13.140625" style="78" customWidth="1"/>
    <col min="18" max="16384" width="8.8515625" style="78" customWidth="1"/>
  </cols>
  <sheetData>
    <row r="1" spans="1:17" s="73" customFormat="1" ht="24" customHeight="1" thickBot="1" thickTop="1">
      <c r="A1" s="630"/>
      <c r="B1" s="631"/>
      <c r="C1" s="632"/>
      <c r="D1" s="633"/>
      <c r="E1" s="634"/>
      <c r="F1" s="634"/>
      <c r="G1" s="634"/>
      <c r="H1" s="634"/>
      <c r="I1" s="634"/>
      <c r="J1" s="634"/>
      <c r="K1" s="631"/>
      <c r="L1" s="631"/>
      <c r="M1" s="631"/>
      <c r="N1" s="635"/>
      <c r="O1" s="631"/>
      <c r="P1" s="753" t="s">
        <v>3</v>
      </c>
      <c r="Q1" s="754"/>
    </row>
    <row r="2" spans="1:17" s="73" customFormat="1" ht="16.5" thickTop="1">
      <c r="A2" s="630"/>
      <c r="B2" s="631"/>
      <c r="C2" s="632"/>
      <c r="D2" s="633"/>
      <c r="E2" s="634"/>
      <c r="F2" s="634"/>
      <c r="G2" s="634"/>
      <c r="H2" s="634"/>
      <c r="I2" s="634"/>
      <c r="J2" s="634"/>
      <c r="K2" s="631"/>
      <c r="L2" s="631"/>
      <c r="M2" s="631"/>
      <c r="N2" s="635"/>
      <c r="O2" s="631"/>
      <c r="P2" s="654"/>
      <c r="Q2" s="654"/>
    </row>
    <row r="3" spans="1:17" s="73" customFormat="1" ht="30.75" customHeight="1">
      <c r="A3" s="636" t="s">
        <v>2670</v>
      </c>
      <c r="B3" s="239"/>
      <c r="C3" s="737"/>
      <c r="D3" s="780"/>
      <c r="E3" s="780"/>
      <c r="F3" s="780"/>
      <c r="G3" s="780"/>
      <c r="H3" s="738"/>
      <c r="I3" s="634"/>
      <c r="J3" s="634"/>
      <c r="K3" s="631"/>
      <c r="L3" s="631"/>
      <c r="M3" s="631"/>
      <c r="N3" s="552" t="s">
        <v>2681</v>
      </c>
      <c r="O3" s="574"/>
      <c r="P3" s="153"/>
      <c r="Q3" s="631"/>
    </row>
    <row r="4" spans="1:17" s="137" customFormat="1" ht="18" customHeight="1">
      <c r="A4" s="545"/>
      <c r="B4" s="554"/>
      <c r="C4" s="546"/>
      <c r="D4" s="546"/>
      <c r="E4" s="637"/>
      <c r="F4" s="637"/>
      <c r="G4" s="638"/>
      <c r="H4" s="190"/>
      <c r="I4" s="639"/>
      <c r="J4" s="638"/>
      <c r="K4" s="638"/>
      <c r="L4" s="638"/>
      <c r="M4" s="638"/>
      <c r="N4" s="194"/>
      <c r="O4" s="194"/>
      <c r="P4" s="194"/>
      <c r="Q4" s="638"/>
    </row>
    <row r="5" spans="1:17" s="137" customFormat="1" ht="30" customHeight="1">
      <c r="A5" s="555" t="s">
        <v>2672</v>
      </c>
      <c r="B5" s="239"/>
      <c r="C5" s="777">
        <v>0</v>
      </c>
      <c r="D5" s="781"/>
      <c r="E5" s="781"/>
      <c r="F5" s="778"/>
      <c r="G5" s="638"/>
      <c r="H5" s="190"/>
      <c r="I5" s="639"/>
      <c r="J5" s="638"/>
      <c r="K5" s="638"/>
      <c r="L5" s="638"/>
      <c r="M5" s="638"/>
      <c r="N5" s="194" t="s">
        <v>2673</v>
      </c>
      <c r="O5" s="777">
        <v>0</v>
      </c>
      <c r="P5" s="778"/>
      <c r="Q5" s="638"/>
    </row>
    <row r="6" spans="1:17" s="137" customFormat="1" ht="24.75" customHeight="1">
      <c r="A6" s="545"/>
      <c r="B6" s="239"/>
      <c r="C6" s="546"/>
      <c r="D6" s="546"/>
      <c r="E6" s="637"/>
      <c r="F6" s="637"/>
      <c r="G6" s="638"/>
      <c r="H6" s="190"/>
      <c r="I6" s="639"/>
      <c r="J6" s="638"/>
      <c r="K6" s="638"/>
      <c r="L6" s="638"/>
      <c r="M6" s="638"/>
      <c r="N6" s="194" t="s">
        <v>2674</v>
      </c>
      <c r="O6" s="779"/>
      <c r="P6" s="778"/>
      <c r="Q6" s="638"/>
    </row>
    <row r="7" spans="1:17" s="137" customFormat="1" ht="28.5" customHeight="1">
      <c r="A7" s="555" t="s">
        <v>2675</v>
      </c>
      <c r="B7" s="554"/>
      <c r="C7" s="777">
        <v>0</v>
      </c>
      <c r="D7" s="781"/>
      <c r="E7" s="781"/>
      <c r="F7" s="778"/>
      <c r="G7" s="638"/>
      <c r="H7" s="190"/>
      <c r="I7" s="639"/>
      <c r="J7" s="638"/>
      <c r="K7" s="638"/>
      <c r="L7" s="638"/>
      <c r="M7" s="638"/>
      <c r="N7" s="194" t="s">
        <v>2676</v>
      </c>
      <c r="O7" s="777"/>
      <c r="P7" s="778"/>
      <c r="Q7" s="638"/>
    </row>
    <row r="8" spans="1:17" s="137" customFormat="1" ht="27" customHeight="1">
      <c r="A8" s="545"/>
      <c r="B8" s="560"/>
      <c r="C8" s="613"/>
      <c r="D8" s="613"/>
      <c r="E8" s="637"/>
      <c r="F8" s="637"/>
      <c r="G8" s="638"/>
      <c r="H8" s="190"/>
      <c r="I8" s="639"/>
      <c r="J8" s="638"/>
      <c r="K8" s="638"/>
      <c r="L8" s="638"/>
      <c r="M8" s="638"/>
      <c r="N8" s="194" t="s">
        <v>2677</v>
      </c>
      <c r="O8" s="737"/>
      <c r="P8" s="780"/>
      <c r="Q8" s="738"/>
    </row>
    <row r="9" spans="1:17" s="140" customFormat="1" ht="30" customHeight="1">
      <c r="A9" s="555" t="s">
        <v>2678</v>
      </c>
      <c r="B9" s="560"/>
      <c r="C9" s="737"/>
      <c r="D9" s="780"/>
      <c r="E9" s="780"/>
      <c r="F9" s="780"/>
      <c r="G9" s="780"/>
      <c r="H9" s="738"/>
      <c r="I9" s="640"/>
      <c r="J9" s="641"/>
      <c r="K9" s="641"/>
      <c r="L9" s="641"/>
      <c r="M9" s="641"/>
      <c r="N9" s="642"/>
      <c r="O9" s="638"/>
      <c r="P9" s="638"/>
      <c r="Q9" s="638"/>
    </row>
    <row r="10" spans="1:17" s="141" customFormat="1" ht="12.75">
      <c r="A10" s="643"/>
      <c r="B10" s="644"/>
      <c r="C10" s="645"/>
      <c r="D10" s="646"/>
      <c r="E10" s="647"/>
      <c r="F10" s="647"/>
      <c r="G10" s="647"/>
      <c r="H10" s="647"/>
      <c r="I10" s="647"/>
      <c r="J10" s="648"/>
      <c r="K10" s="644"/>
      <c r="L10" s="644"/>
      <c r="M10" s="644"/>
      <c r="N10" s="648"/>
      <c r="O10" s="644"/>
      <c r="P10" s="644"/>
      <c r="Q10" s="644"/>
    </row>
    <row r="11" spans="1:17" s="141" customFormat="1" ht="21.75" customHeight="1">
      <c r="A11" s="760" t="s">
        <v>4</v>
      </c>
      <c r="B11" s="760"/>
      <c r="C11" s="760"/>
      <c r="D11" s="760"/>
      <c r="E11" s="760"/>
      <c r="F11" s="760"/>
      <c r="G11" s="760"/>
      <c r="H11" s="760"/>
      <c r="I11" s="757" t="s">
        <v>1096</v>
      </c>
      <c r="J11" s="757"/>
      <c r="K11" s="650" t="s">
        <v>1095</v>
      </c>
      <c r="L11" s="651" t="s">
        <v>5</v>
      </c>
      <c r="M11" s="651"/>
      <c r="N11" s="651"/>
      <c r="O11" s="651"/>
      <c r="P11" s="651"/>
      <c r="Q11" s="652"/>
    </row>
    <row r="12" spans="1:17" s="141" customFormat="1" ht="21.75" customHeight="1" thickBot="1">
      <c r="A12" s="649"/>
      <c r="B12" s="649"/>
      <c r="C12" s="649"/>
      <c r="D12" s="649"/>
      <c r="E12" s="649"/>
      <c r="F12" s="649"/>
      <c r="G12" s="649"/>
      <c r="H12" s="649"/>
      <c r="I12" s="651"/>
      <c r="J12" s="651"/>
      <c r="K12" s="650"/>
      <c r="L12" s="651"/>
      <c r="M12" s="651"/>
      <c r="N12" s="651"/>
      <c r="O12" s="651"/>
      <c r="P12" s="651"/>
      <c r="Q12" s="652"/>
    </row>
    <row r="13" spans="1:17" s="104" customFormat="1" ht="13.5" customHeight="1" thickBot="1">
      <c r="A13" s="766" t="s">
        <v>6</v>
      </c>
      <c r="B13" s="761" t="s">
        <v>7</v>
      </c>
      <c r="C13" s="755" t="s">
        <v>1776</v>
      </c>
      <c r="D13" s="789" t="s">
        <v>8</v>
      </c>
      <c r="E13" s="790"/>
      <c r="F13" s="790"/>
      <c r="G13" s="790"/>
      <c r="H13" s="790"/>
      <c r="I13" s="791"/>
      <c r="J13" s="769" t="s">
        <v>9</v>
      </c>
      <c r="K13" s="761" t="s">
        <v>10</v>
      </c>
      <c r="L13" s="764" t="s">
        <v>11</v>
      </c>
      <c r="M13" s="772"/>
      <c r="N13" s="772"/>
      <c r="O13" s="765"/>
      <c r="P13" s="761" t="s">
        <v>12</v>
      </c>
      <c r="Q13" s="761" t="s">
        <v>13</v>
      </c>
    </row>
    <row r="14" spans="1:17" s="104" customFormat="1" ht="13.5" customHeight="1" thickBot="1">
      <c r="A14" s="767"/>
      <c r="B14" s="762"/>
      <c r="C14" s="756"/>
      <c r="D14" s="773" t="s">
        <v>1817</v>
      </c>
      <c r="E14" s="775" t="s">
        <v>1818</v>
      </c>
      <c r="F14" s="775" t="s">
        <v>1819</v>
      </c>
      <c r="G14" s="775" t="s">
        <v>1820</v>
      </c>
      <c r="H14" s="775" t="s">
        <v>1821</v>
      </c>
      <c r="I14" s="758" t="s">
        <v>1822</v>
      </c>
      <c r="J14" s="770"/>
      <c r="K14" s="762"/>
      <c r="L14" s="764" t="s">
        <v>14</v>
      </c>
      <c r="M14" s="765"/>
      <c r="N14" s="764" t="s">
        <v>15</v>
      </c>
      <c r="O14" s="765"/>
      <c r="P14" s="762"/>
      <c r="Q14" s="762"/>
    </row>
    <row r="15" spans="1:17" s="104" customFormat="1" ht="67.5" customHeight="1" thickBot="1">
      <c r="A15" s="768"/>
      <c r="B15" s="762"/>
      <c r="C15" s="756"/>
      <c r="D15" s="774"/>
      <c r="E15" s="776"/>
      <c r="F15" s="776"/>
      <c r="G15" s="776"/>
      <c r="H15" s="776"/>
      <c r="I15" s="759"/>
      <c r="J15" s="771"/>
      <c r="K15" s="762"/>
      <c r="L15" s="143" t="s">
        <v>16</v>
      </c>
      <c r="M15" s="143" t="s">
        <v>17</v>
      </c>
      <c r="N15" s="144" t="s">
        <v>18</v>
      </c>
      <c r="O15" s="144" t="s">
        <v>19</v>
      </c>
      <c r="P15" s="763"/>
      <c r="Q15" s="762"/>
    </row>
    <row r="16" spans="1:17" s="75" customFormat="1" ht="12.75" customHeight="1" thickBot="1">
      <c r="A16" s="145">
        <v>1</v>
      </c>
      <c r="B16" s="146">
        <v>2</v>
      </c>
      <c r="C16" s="145">
        <v>3</v>
      </c>
      <c r="D16" s="147">
        <v>4</v>
      </c>
      <c r="E16" s="147">
        <v>5</v>
      </c>
      <c r="F16" s="147">
        <v>6</v>
      </c>
      <c r="G16" s="147">
        <v>7</v>
      </c>
      <c r="H16" s="147">
        <v>8</v>
      </c>
      <c r="I16" s="147">
        <v>9</v>
      </c>
      <c r="J16" s="147" t="s">
        <v>20</v>
      </c>
      <c r="K16" s="147">
        <v>11</v>
      </c>
      <c r="L16" s="147">
        <v>12</v>
      </c>
      <c r="M16" s="147">
        <v>13</v>
      </c>
      <c r="N16" s="147">
        <v>14</v>
      </c>
      <c r="O16" s="147">
        <v>15</v>
      </c>
      <c r="P16" s="148" t="s">
        <v>21</v>
      </c>
      <c r="Q16" s="149" t="s">
        <v>22</v>
      </c>
    </row>
    <row r="17" spans="1:17" s="153" customFormat="1" ht="28.5" customHeight="1" thickBot="1">
      <c r="A17" s="150" t="s">
        <v>845</v>
      </c>
      <c r="B17" s="151" t="s">
        <v>454</v>
      </c>
      <c r="C17" s="152" t="s">
        <v>1697</v>
      </c>
      <c r="D17" s="335">
        <f aca="true" t="shared" si="0" ref="D17:I17">D18+D19</f>
        <v>0</v>
      </c>
      <c r="E17" s="336">
        <f t="shared" si="0"/>
        <v>0</v>
      </c>
      <c r="F17" s="336">
        <f t="shared" si="0"/>
        <v>0</v>
      </c>
      <c r="G17" s="336">
        <f t="shared" si="0"/>
        <v>0</v>
      </c>
      <c r="H17" s="336">
        <f t="shared" si="0"/>
        <v>0</v>
      </c>
      <c r="I17" s="336">
        <f t="shared" si="0"/>
        <v>0</v>
      </c>
      <c r="J17" s="336">
        <f aca="true" t="shared" si="1" ref="J17:J30">D17+E17+F17+G17+H17+I17</f>
        <v>0</v>
      </c>
      <c r="K17" s="336">
        <f>K18+K19</f>
        <v>0</v>
      </c>
      <c r="L17" s="336">
        <f>L18+L19</f>
        <v>0</v>
      </c>
      <c r="M17" s="336">
        <f>M18+M19</f>
        <v>0</v>
      </c>
      <c r="N17" s="336">
        <f>N18+N19</f>
        <v>0</v>
      </c>
      <c r="O17" s="337">
        <f>O18+O19</f>
        <v>0</v>
      </c>
      <c r="P17" s="335">
        <f aca="true" t="shared" si="2" ref="P17:P30">L17+M17+N17+O17</f>
        <v>0</v>
      </c>
      <c r="Q17" s="337">
        <f aca="true" t="shared" si="3" ref="Q17:Q30">J17+K17+P17</f>
        <v>0</v>
      </c>
    </row>
    <row r="18" spans="1:17" s="157" customFormat="1" ht="40.5" customHeight="1">
      <c r="A18" s="154" t="s">
        <v>455</v>
      </c>
      <c r="B18" s="155" t="s">
        <v>2234</v>
      </c>
      <c r="C18" s="156" t="s">
        <v>1699</v>
      </c>
      <c r="D18" s="339">
        <v>0</v>
      </c>
      <c r="E18" s="339">
        <v>0</v>
      </c>
      <c r="F18" s="339">
        <v>0</v>
      </c>
      <c r="G18" s="339">
        <v>0</v>
      </c>
      <c r="H18" s="339">
        <v>0</v>
      </c>
      <c r="I18" s="339">
        <v>0</v>
      </c>
      <c r="J18" s="340">
        <f t="shared" si="1"/>
        <v>0</v>
      </c>
      <c r="K18" s="339">
        <v>0</v>
      </c>
      <c r="L18" s="339">
        <v>0</v>
      </c>
      <c r="M18" s="339">
        <v>0</v>
      </c>
      <c r="N18" s="339">
        <v>0</v>
      </c>
      <c r="O18" s="339">
        <v>0</v>
      </c>
      <c r="P18" s="345">
        <f t="shared" si="2"/>
        <v>0</v>
      </c>
      <c r="Q18" s="346">
        <f t="shared" si="3"/>
        <v>0</v>
      </c>
    </row>
    <row r="19" spans="1:17" s="157" customFormat="1" ht="30" customHeight="1" thickBot="1">
      <c r="A19" s="158" t="s">
        <v>2235</v>
      </c>
      <c r="B19" s="159" t="s">
        <v>2236</v>
      </c>
      <c r="C19" s="160" t="s">
        <v>1701</v>
      </c>
      <c r="D19" s="339">
        <v>0</v>
      </c>
      <c r="E19" s="339">
        <v>0</v>
      </c>
      <c r="F19" s="339">
        <v>0</v>
      </c>
      <c r="G19" s="339">
        <v>0</v>
      </c>
      <c r="H19" s="339">
        <v>0</v>
      </c>
      <c r="I19" s="339">
        <v>0</v>
      </c>
      <c r="J19" s="340">
        <f t="shared" si="1"/>
        <v>0</v>
      </c>
      <c r="K19" s="339">
        <v>0</v>
      </c>
      <c r="L19" s="339">
        <v>0</v>
      </c>
      <c r="M19" s="339">
        <v>0</v>
      </c>
      <c r="N19" s="339">
        <v>0</v>
      </c>
      <c r="O19" s="339">
        <v>0</v>
      </c>
      <c r="P19" s="345">
        <f t="shared" si="2"/>
        <v>0</v>
      </c>
      <c r="Q19" s="346">
        <f t="shared" si="3"/>
        <v>0</v>
      </c>
    </row>
    <row r="20" spans="1:17" s="157" customFormat="1" ht="30.75" customHeight="1" thickBot="1">
      <c r="A20" s="161" t="s">
        <v>846</v>
      </c>
      <c r="B20" s="162" t="s">
        <v>2237</v>
      </c>
      <c r="C20" s="163" t="s">
        <v>1703</v>
      </c>
      <c r="D20" s="341">
        <v>0</v>
      </c>
      <c r="E20" s="341">
        <v>0</v>
      </c>
      <c r="F20" s="341">
        <v>0</v>
      </c>
      <c r="G20" s="341">
        <v>0</v>
      </c>
      <c r="H20" s="341">
        <v>0</v>
      </c>
      <c r="I20" s="341">
        <v>0</v>
      </c>
      <c r="J20" s="340">
        <f t="shared" si="1"/>
        <v>0</v>
      </c>
      <c r="K20" s="341">
        <v>0</v>
      </c>
      <c r="L20" s="341">
        <v>0</v>
      </c>
      <c r="M20" s="341">
        <v>0</v>
      </c>
      <c r="N20" s="341">
        <v>0</v>
      </c>
      <c r="O20" s="341">
        <v>0</v>
      </c>
      <c r="P20" s="345">
        <f t="shared" si="2"/>
        <v>0</v>
      </c>
      <c r="Q20" s="346">
        <f t="shared" si="3"/>
        <v>0</v>
      </c>
    </row>
    <row r="21" spans="1:17" s="157" customFormat="1" ht="26.25" customHeight="1" thickBot="1">
      <c r="A21" s="161" t="s">
        <v>847</v>
      </c>
      <c r="B21" s="164" t="s">
        <v>2238</v>
      </c>
      <c r="C21" s="165" t="s">
        <v>1705</v>
      </c>
      <c r="D21" s="342">
        <f aca="true" t="shared" si="4" ref="D21:I21">D22+D25+D30</f>
        <v>0</v>
      </c>
      <c r="E21" s="343">
        <f t="shared" si="4"/>
        <v>0</v>
      </c>
      <c r="F21" s="343">
        <f t="shared" si="4"/>
        <v>0</v>
      </c>
      <c r="G21" s="343">
        <f t="shared" si="4"/>
        <v>0</v>
      </c>
      <c r="H21" s="343">
        <f t="shared" si="4"/>
        <v>0</v>
      </c>
      <c r="I21" s="343">
        <f t="shared" si="4"/>
        <v>0</v>
      </c>
      <c r="J21" s="343">
        <f t="shared" si="1"/>
        <v>0</v>
      </c>
      <c r="K21" s="343">
        <f>K22+K25+K30</f>
        <v>0</v>
      </c>
      <c r="L21" s="343">
        <f>L22+L25+L30</f>
        <v>0</v>
      </c>
      <c r="M21" s="343">
        <f>M22+M25+M30</f>
        <v>0</v>
      </c>
      <c r="N21" s="343">
        <f>N22+N25+N30</f>
        <v>0</v>
      </c>
      <c r="O21" s="344">
        <f>O22+O25+O30</f>
        <v>0</v>
      </c>
      <c r="P21" s="345">
        <f t="shared" si="2"/>
        <v>0</v>
      </c>
      <c r="Q21" s="346">
        <f t="shared" si="3"/>
        <v>0</v>
      </c>
    </row>
    <row r="22" spans="1:17" s="157" customFormat="1" ht="40.5" customHeight="1" thickBot="1">
      <c r="A22" s="166" t="s">
        <v>2239</v>
      </c>
      <c r="B22" s="167" t="s">
        <v>2240</v>
      </c>
      <c r="C22" s="152" t="s">
        <v>1707</v>
      </c>
      <c r="D22" s="345">
        <f aca="true" t="shared" si="5" ref="D22:I22">D23+D24</f>
        <v>0</v>
      </c>
      <c r="E22" s="340">
        <f t="shared" si="5"/>
        <v>0</v>
      </c>
      <c r="F22" s="340">
        <f t="shared" si="5"/>
        <v>0</v>
      </c>
      <c r="G22" s="340">
        <f t="shared" si="5"/>
        <v>0</v>
      </c>
      <c r="H22" s="340">
        <f t="shared" si="5"/>
        <v>0</v>
      </c>
      <c r="I22" s="340">
        <f t="shared" si="5"/>
        <v>0</v>
      </c>
      <c r="J22" s="340">
        <f t="shared" si="1"/>
        <v>0</v>
      </c>
      <c r="K22" s="340">
        <f>K23+K24</f>
        <v>0</v>
      </c>
      <c r="L22" s="340">
        <f>L23+L24</f>
        <v>0</v>
      </c>
      <c r="M22" s="340">
        <f>M23+M24</f>
        <v>0</v>
      </c>
      <c r="N22" s="340">
        <f>N23+N24</f>
        <v>0</v>
      </c>
      <c r="O22" s="346">
        <f>O23+O24</f>
        <v>0</v>
      </c>
      <c r="P22" s="345">
        <f t="shared" si="2"/>
        <v>0</v>
      </c>
      <c r="Q22" s="346">
        <f t="shared" si="3"/>
        <v>0</v>
      </c>
    </row>
    <row r="23" spans="1:17" s="157" customFormat="1" ht="27" customHeight="1">
      <c r="A23" s="168" t="s">
        <v>2241</v>
      </c>
      <c r="B23" s="169" t="s">
        <v>2242</v>
      </c>
      <c r="C23" s="156" t="s">
        <v>1709</v>
      </c>
      <c r="D23" s="338">
        <v>0</v>
      </c>
      <c r="E23" s="338">
        <v>0</v>
      </c>
      <c r="F23" s="338">
        <v>0</v>
      </c>
      <c r="G23" s="338">
        <v>0</v>
      </c>
      <c r="H23" s="338">
        <v>0</v>
      </c>
      <c r="I23" s="338">
        <v>0</v>
      </c>
      <c r="J23" s="340">
        <f t="shared" si="1"/>
        <v>0</v>
      </c>
      <c r="K23" s="339">
        <v>0</v>
      </c>
      <c r="L23" s="339">
        <v>0</v>
      </c>
      <c r="M23" s="339">
        <v>0</v>
      </c>
      <c r="N23" s="339">
        <v>0</v>
      </c>
      <c r="O23" s="339">
        <v>0</v>
      </c>
      <c r="P23" s="345">
        <f t="shared" si="2"/>
        <v>0</v>
      </c>
      <c r="Q23" s="346">
        <f t="shared" si="3"/>
        <v>0</v>
      </c>
    </row>
    <row r="24" spans="1:17" s="157" customFormat="1" ht="27" customHeight="1" thickBot="1">
      <c r="A24" s="170" t="s">
        <v>2243</v>
      </c>
      <c r="B24" s="171" t="s">
        <v>2244</v>
      </c>
      <c r="C24" s="160" t="s">
        <v>1711</v>
      </c>
      <c r="D24" s="338">
        <v>0</v>
      </c>
      <c r="E24" s="338">
        <v>0</v>
      </c>
      <c r="F24" s="338">
        <v>0</v>
      </c>
      <c r="G24" s="338">
        <v>0</v>
      </c>
      <c r="H24" s="338">
        <v>0</v>
      </c>
      <c r="I24" s="338">
        <v>0</v>
      </c>
      <c r="J24" s="340">
        <f t="shared" si="1"/>
        <v>0</v>
      </c>
      <c r="K24" s="339">
        <v>0</v>
      </c>
      <c r="L24" s="339">
        <v>0</v>
      </c>
      <c r="M24" s="339">
        <v>0</v>
      </c>
      <c r="N24" s="339">
        <v>0</v>
      </c>
      <c r="O24" s="339">
        <v>0</v>
      </c>
      <c r="P24" s="345">
        <f t="shared" si="2"/>
        <v>0</v>
      </c>
      <c r="Q24" s="346">
        <f t="shared" si="3"/>
        <v>0</v>
      </c>
    </row>
    <row r="25" spans="1:17" s="157" customFormat="1" ht="51.75" customHeight="1" thickBot="1">
      <c r="A25" s="161" t="s">
        <v>2245</v>
      </c>
      <c r="B25" s="172" t="s">
        <v>2246</v>
      </c>
      <c r="C25" s="173" t="s">
        <v>1714</v>
      </c>
      <c r="D25" s="345">
        <f aca="true" t="shared" si="6" ref="D25:I25">D26+D27+D28+D29</f>
        <v>0</v>
      </c>
      <c r="E25" s="340">
        <f t="shared" si="6"/>
        <v>0</v>
      </c>
      <c r="F25" s="340">
        <f t="shared" si="6"/>
        <v>0</v>
      </c>
      <c r="G25" s="340">
        <f t="shared" si="6"/>
        <v>0</v>
      </c>
      <c r="H25" s="340">
        <f t="shared" si="6"/>
        <v>0</v>
      </c>
      <c r="I25" s="340">
        <f t="shared" si="6"/>
        <v>0</v>
      </c>
      <c r="J25" s="340">
        <f t="shared" si="1"/>
        <v>0</v>
      </c>
      <c r="K25" s="340">
        <f>K26+K27+K28+K29</f>
        <v>0</v>
      </c>
      <c r="L25" s="340">
        <f>L26+L27+L28+L29</f>
        <v>0</v>
      </c>
      <c r="M25" s="340">
        <f>M26+M27+M28+M29</f>
        <v>0</v>
      </c>
      <c r="N25" s="340">
        <f>N26+N27+N28+N29</f>
        <v>0</v>
      </c>
      <c r="O25" s="346">
        <f>O26+O27+O28+O29</f>
        <v>0</v>
      </c>
      <c r="P25" s="345">
        <f t="shared" si="2"/>
        <v>0</v>
      </c>
      <c r="Q25" s="346">
        <f t="shared" si="3"/>
        <v>0</v>
      </c>
    </row>
    <row r="26" spans="1:17" s="157" customFormat="1" ht="27" customHeight="1">
      <c r="A26" s="154" t="s">
        <v>2247</v>
      </c>
      <c r="B26" s="174" t="s">
        <v>2248</v>
      </c>
      <c r="C26" s="175" t="s">
        <v>1717</v>
      </c>
      <c r="D26" s="339">
        <v>0</v>
      </c>
      <c r="E26" s="339">
        <v>0</v>
      </c>
      <c r="F26" s="339">
        <v>0</v>
      </c>
      <c r="G26" s="339">
        <v>0</v>
      </c>
      <c r="H26" s="339">
        <v>0</v>
      </c>
      <c r="I26" s="339">
        <v>0</v>
      </c>
      <c r="J26" s="340">
        <f t="shared" si="1"/>
        <v>0</v>
      </c>
      <c r="K26" s="339">
        <v>0</v>
      </c>
      <c r="L26" s="339">
        <v>0</v>
      </c>
      <c r="M26" s="339">
        <v>0</v>
      </c>
      <c r="N26" s="339">
        <v>0</v>
      </c>
      <c r="O26" s="339">
        <v>0</v>
      </c>
      <c r="P26" s="345">
        <f t="shared" si="2"/>
        <v>0</v>
      </c>
      <c r="Q26" s="346">
        <f t="shared" si="3"/>
        <v>0</v>
      </c>
    </row>
    <row r="27" spans="1:17" s="157" customFormat="1" ht="27" customHeight="1">
      <c r="A27" s="176" t="s">
        <v>2249</v>
      </c>
      <c r="B27" s="177" t="s">
        <v>1809</v>
      </c>
      <c r="C27" s="178" t="s">
        <v>1720</v>
      </c>
      <c r="D27" s="339">
        <v>0</v>
      </c>
      <c r="E27" s="339">
        <v>0</v>
      </c>
      <c r="F27" s="339">
        <v>0</v>
      </c>
      <c r="G27" s="339">
        <v>0</v>
      </c>
      <c r="H27" s="339">
        <v>0</v>
      </c>
      <c r="I27" s="339">
        <v>0</v>
      </c>
      <c r="J27" s="340">
        <f t="shared" si="1"/>
        <v>0</v>
      </c>
      <c r="K27" s="339">
        <v>0</v>
      </c>
      <c r="L27" s="339">
        <v>0</v>
      </c>
      <c r="M27" s="339">
        <v>0</v>
      </c>
      <c r="N27" s="339">
        <v>0</v>
      </c>
      <c r="O27" s="339">
        <v>0</v>
      </c>
      <c r="P27" s="345">
        <f t="shared" si="2"/>
        <v>0</v>
      </c>
      <c r="Q27" s="346">
        <f t="shared" si="3"/>
        <v>0</v>
      </c>
    </row>
    <row r="28" spans="1:17" s="157" customFormat="1" ht="27" customHeight="1">
      <c r="A28" s="176" t="s">
        <v>1810</v>
      </c>
      <c r="B28" s="177" t="s">
        <v>1405</v>
      </c>
      <c r="C28" s="178" t="s">
        <v>1722</v>
      </c>
      <c r="D28" s="339">
        <v>0</v>
      </c>
      <c r="E28" s="339">
        <v>0</v>
      </c>
      <c r="F28" s="339">
        <v>0</v>
      </c>
      <c r="G28" s="339">
        <v>0</v>
      </c>
      <c r="H28" s="339">
        <v>0</v>
      </c>
      <c r="I28" s="339">
        <v>0</v>
      </c>
      <c r="J28" s="340">
        <f t="shared" si="1"/>
        <v>0</v>
      </c>
      <c r="K28" s="339">
        <v>0</v>
      </c>
      <c r="L28" s="339">
        <v>0</v>
      </c>
      <c r="M28" s="339">
        <v>0</v>
      </c>
      <c r="N28" s="339">
        <v>0</v>
      </c>
      <c r="O28" s="339">
        <v>0</v>
      </c>
      <c r="P28" s="345">
        <f t="shared" si="2"/>
        <v>0</v>
      </c>
      <c r="Q28" s="346">
        <f t="shared" si="3"/>
        <v>0</v>
      </c>
    </row>
    <row r="29" spans="1:17" s="157" customFormat="1" ht="27" customHeight="1" thickBot="1">
      <c r="A29" s="158" t="s">
        <v>1406</v>
      </c>
      <c r="B29" s="179" t="s">
        <v>1407</v>
      </c>
      <c r="C29" s="180" t="s">
        <v>1724</v>
      </c>
      <c r="D29" s="339">
        <v>0</v>
      </c>
      <c r="E29" s="339">
        <v>0</v>
      </c>
      <c r="F29" s="339">
        <v>0</v>
      </c>
      <c r="G29" s="339">
        <v>0</v>
      </c>
      <c r="H29" s="339">
        <v>0</v>
      </c>
      <c r="I29" s="339">
        <v>0</v>
      </c>
      <c r="J29" s="340">
        <f t="shared" si="1"/>
        <v>0</v>
      </c>
      <c r="K29" s="339">
        <v>0</v>
      </c>
      <c r="L29" s="339">
        <v>0</v>
      </c>
      <c r="M29" s="339">
        <v>0</v>
      </c>
      <c r="N29" s="339">
        <v>0</v>
      </c>
      <c r="O29" s="339">
        <v>0</v>
      </c>
      <c r="P29" s="345">
        <f t="shared" si="2"/>
        <v>0</v>
      </c>
      <c r="Q29" s="346">
        <f t="shared" si="3"/>
        <v>0</v>
      </c>
    </row>
    <row r="30" spans="1:17" s="157" customFormat="1" ht="38.25" customHeight="1" thickBot="1">
      <c r="A30" s="181" t="s">
        <v>1408</v>
      </c>
      <c r="B30" s="182" t="s">
        <v>1811</v>
      </c>
      <c r="C30" s="163" t="s">
        <v>1726</v>
      </c>
      <c r="D30" s="339">
        <v>0</v>
      </c>
      <c r="E30" s="339">
        <v>0</v>
      </c>
      <c r="F30" s="339">
        <v>0</v>
      </c>
      <c r="G30" s="339">
        <v>0</v>
      </c>
      <c r="H30" s="339">
        <v>0</v>
      </c>
      <c r="I30" s="339">
        <v>0</v>
      </c>
      <c r="J30" s="347">
        <f t="shared" si="1"/>
        <v>0</v>
      </c>
      <c r="K30" s="339">
        <v>0</v>
      </c>
      <c r="L30" s="339">
        <v>0</v>
      </c>
      <c r="M30" s="339">
        <v>0</v>
      </c>
      <c r="N30" s="339">
        <v>0</v>
      </c>
      <c r="O30" s="339">
        <v>0</v>
      </c>
      <c r="P30" s="348">
        <f t="shared" si="2"/>
        <v>0</v>
      </c>
      <c r="Q30" s="349">
        <f t="shared" si="3"/>
        <v>0</v>
      </c>
    </row>
    <row r="31" spans="1:17" s="157" customFormat="1" ht="13.5" hidden="1" thickBot="1">
      <c r="A31" s="183"/>
      <c r="C31" s="165" t="s">
        <v>1733</v>
      </c>
      <c r="D31" s="184"/>
      <c r="E31" s="185"/>
      <c r="F31" s="185"/>
      <c r="G31" s="185"/>
      <c r="H31" s="185"/>
      <c r="I31" s="185"/>
      <c r="J31" s="185"/>
      <c r="K31" s="186"/>
      <c r="L31" s="186"/>
      <c r="M31" s="186"/>
      <c r="N31" s="186"/>
      <c r="O31" s="186"/>
      <c r="P31" s="186"/>
      <c r="Q31" s="186"/>
    </row>
    <row r="32" spans="1:17" s="141" customFormat="1" ht="15.75">
      <c r="A32" s="187"/>
      <c r="B32" s="187"/>
      <c r="C32" s="187"/>
      <c r="D32" s="137"/>
      <c r="E32" s="137"/>
      <c r="F32" s="188"/>
      <c r="G32" s="137"/>
      <c r="H32" s="137"/>
      <c r="I32" s="137"/>
      <c r="J32" s="137"/>
      <c r="K32" s="137"/>
      <c r="L32" s="137"/>
      <c r="M32" s="137"/>
      <c r="N32" s="189"/>
      <c r="O32" s="189"/>
      <c r="P32" s="189"/>
      <c r="Q32" s="189"/>
    </row>
    <row r="33" spans="1:17" s="141" customFormat="1" ht="15.75">
      <c r="A33" s="190"/>
      <c r="B33" s="190"/>
      <c r="C33" s="190"/>
      <c r="D33" s="190"/>
      <c r="E33" s="190"/>
      <c r="F33" s="190"/>
      <c r="G33" s="190"/>
      <c r="H33" s="190"/>
      <c r="I33" s="190"/>
      <c r="J33" s="72"/>
      <c r="K33" s="191" t="s">
        <v>1812</v>
      </c>
      <c r="L33" s="70"/>
      <c r="M33" s="122"/>
      <c r="N33" s="78"/>
      <c r="O33" s="189"/>
      <c r="P33" s="189"/>
      <c r="Q33" s="189"/>
    </row>
    <row r="34" spans="1:17" s="141" customFormat="1" ht="27.75" customHeight="1">
      <c r="A34" s="190"/>
      <c r="B34" s="653" t="s">
        <v>1813</v>
      </c>
      <c r="C34" s="79"/>
      <c r="D34" s="782"/>
      <c r="E34" s="788"/>
      <c r="F34" s="783"/>
      <c r="G34" s="190"/>
      <c r="H34" s="190"/>
      <c r="I34" s="190"/>
      <c r="J34" s="72"/>
      <c r="K34" s="79"/>
      <c r="N34" s="79"/>
      <c r="O34" s="122"/>
      <c r="P34" s="78"/>
      <c r="Q34" s="137"/>
    </row>
    <row r="35" spans="1:17" s="141" customFormat="1" ht="12.75">
      <c r="A35" s="72"/>
      <c r="B35" s="78"/>
      <c r="C35" s="78"/>
      <c r="D35" s="72"/>
      <c r="E35" s="72"/>
      <c r="F35" s="72"/>
      <c r="G35" s="72"/>
      <c r="H35" s="72"/>
      <c r="I35" s="72"/>
      <c r="J35" s="72"/>
      <c r="K35" s="70"/>
      <c r="N35" s="192"/>
      <c r="O35" s="131" t="s">
        <v>2172</v>
      </c>
      <c r="P35" s="78"/>
      <c r="Q35" s="137"/>
    </row>
    <row r="36" spans="1:17" s="141" customFormat="1" ht="12.75">
      <c r="A36" s="72"/>
      <c r="B36" s="78"/>
      <c r="C36" s="78"/>
      <c r="D36" s="72"/>
      <c r="E36" s="72"/>
      <c r="F36" s="72"/>
      <c r="G36" s="784"/>
      <c r="H36" s="785"/>
      <c r="I36" s="72"/>
      <c r="J36" s="72"/>
      <c r="K36" s="70"/>
      <c r="N36" s="78"/>
      <c r="O36" s="193" t="s">
        <v>2174</v>
      </c>
      <c r="P36" s="131"/>
      <c r="Q36" s="138"/>
    </row>
    <row r="37" spans="1:17" s="141" customFormat="1" ht="30.75" customHeight="1">
      <c r="A37" s="72"/>
      <c r="B37" s="653" t="s">
        <v>1814</v>
      </c>
      <c r="C37" s="79"/>
      <c r="D37" s="782"/>
      <c r="E37" s="783"/>
      <c r="F37" s="197" t="s">
        <v>2175</v>
      </c>
      <c r="G37" s="786"/>
      <c r="H37" s="787"/>
      <c r="I37" s="72"/>
      <c r="J37" s="72"/>
      <c r="K37" s="72"/>
      <c r="N37" s="78"/>
      <c r="O37" s="78"/>
      <c r="P37" s="78"/>
      <c r="Q37" s="137"/>
    </row>
    <row r="38" spans="1:17" ht="12.75">
      <c r="A38" s="72"/>
      <c r="B38" s="190"/>
      <c r="C38" s="190"/>
      <c r="D38" s="72"/>
      <c r="E38" s="72"/>
      <c r="F38" s="72"/>
      <c r="G38" s="72"/>
      <c r="H38" s="72"/>
      <c r="I38" s="72"/>
      <c r="J38" s="194"/>
      <c r="K38" s="72"/>
      <c r="N38" s="195"/>
      <c r="O38" s="139"/>
      <c r="P38" s="196"/>
      <c r="Q38" s="73"/>
    </row>
    <row r="39" spans="1:17" ht="12.75">
      <c r="A39" s="72"/>
      <c r="B39" s="72"/>
      <c r="C39" s="72"/>
      <c r="D39" s="72"/>
      <c r="E39" s="72"/>
      <c r="F39" s="72"/>
      <c r="G39" s="72"/>
      <c r="H39" s="72"/>
      <c r="I39" s="72"/>
      <c r="J39" s="194"/>
      <c r="K39" s="72"/>
      <c r="O39" s="197" t="s">
        <v>1815</v>
      </c>
      <c r="Q39" s="73"/>
    </row>
    <row r="40" spans="1:17" ht="12.75">
      <c r="A40" s="72"/>
      <c r="B40" s="72"/>
      <c r="C40" s="72"/>
      <c r="D40" s="72"/>
      <c r="E40" s="72"/>
      <c r="F40" s="72"/>
      <c r="G40" s="72"/>
      <c r="H40" s="72"/>
      <c r="I40" s="72"/>
      <c r="J40" s="72"/>
      <c r="K40" s="72"/>
      <c r="N40" s="72"/>
      <c r="O40" s="72"/>
      <c r="P40" s="72"/>
      <c r="Q40" s="73"/>
    </row>
    <row r="41" spans="1:14" ht="14.25">
      <c r="A41" s="132" t="s">
        <v>2</v>
      </c>
      <c r="B41" s="133"/>
      <c r="C41" s="72"/>
      <c r="D41" s="72"/>
      <c r="E41" s="72"/>
      <c r="F41" s="72"/>
      <c r="G41" s="72"/>
      <c r="H41" s="72"/>
      <c r="I41" s="72"/>
      <c r="J41" s="72"/>
      <c r="K41" s="72"/>
      <c r="L41" s="72"/>
      <c r="M41" s="72"/>
      <c r="N41" s="72"/>
    </row>
    <row r="42" spans="1:2" ht="12.75">
      <c r="A42" s="129" t="s">
        <v>2177</v>
      </c>
      <c r="B42" s="134"/>
    </row>
    <row r="43" spans="1:2" ht="12.75">
      <c r="A43" s="129" t="s">
        <v>2178</v>
      </c>
      <c r="B43" s="134"/>
    </row>
    <row r="44" spans="1:2" ht="12.75">
      <c r="A44" s="129" t="s">
        <v>1816</v>
      </c>
      <c r="B44" s="134"/>
    </row>
    <row r="45" spans="1:2" ht="12.75">
      <c r="A45" s="129" t="s">
        <v>2180</v>
      </c>
      <c r="B45" s="134"/>
    </row>
    <row r="46" spans="1:2" ht="12.75">
      <c r="A46" s="129" t="s">
        <v>2181</v>
      </c>
      <c r="B46" s="134"/>
    </row>
    <row r="47" spans="1:2" ht="12.75">
      <c r="A47" s="129" t="s">
        <v>2182</v>
      </c>
      <c r="B47" s="134"/>
    </row>
  </sheetData>
  <sheetProtection password="D871" sheet="1" objects="1" scenarios="1" selectLockedCells="1"/>
  <mergeCells count="31">
    <mergeCell ref="C3:H3"/>
    <mergeCell ref="C9:H9"/>
    <mergeCell ref="C7:F7"/>
    <mergeCell ref="C5:F5"/>
    <mergeCell ref="D37:E37"/>
    <mergeCell ref="G36:H37"/>
    <mergeCell ref="E14:E15"/>
    <mergeCell ref="D34:F34"/>
    <mergeCell ref="D13:I13"/>
    <mergeCell ref="O5:P5"/>
    <mergeCell ref="O6:P6"/>
    <mergeCell ref="O7:P7"/>
    <mergeCell ref="O8:Q8"/>
    <mergeCell ref="Q13:Q15"/>
    <mergeCell ref="K13:K15"/>
    <mergeCell ref="J13:J15"/>
    <mergeCell ref="L13:O13"/>
    <mergeCell ref="D14:D15"/>
    <mergeCell ref="F14:F15"/>
    <mergeCell ref="H14:H15"/>
    <mergeCell ref="G14:G15"/>
    <mergeCell ref="P1:Q1"/>
    <mergeCell ref="C13:C15"/>
    <mergeCell ref="I11:J11"/>
    <mergeCell ref="I14:I15"/>
    <mergeCell ref="A11:H11"/>
    <mergeCell ref="P13:P15"/>
    <mergeCell ref="N14:O14"/>
    <mergeCell ref="L14:M14"/>
    <mergeCell ref="A13:A15"/>
    <mergeCell ref="B13:B15"/>
  </mergeCells>
  <dataValidations count="1">
    <dataValidation type="whole" operator="notEqual" allowBlank="1" showErrorMessage="1" errorTitle="Nedozvoljen upis" error="Dozvoljen je samo upis cjelobrojnih vrijednosti, ako je iznos nula, upišite nulu." sqref="D18:I20 K18:O20 D26:I30 K26:O30">
      <formula1>999999999999</formula1>
    </dataValidation>
  </dataValidations>
  <printOptions/>
  <pageMargins left="0.2362204724409449" right="0" top="0.07874015748031496" bottom="0.03937007874015748" header="0.31496062992125984" footer="0.2755905511811024"/>
  <pageSetup horizontalDpi="360" verticalDpi="360" orientation="landscape" paperSize="9" scale="60" r:id="rId2"/>
  <drawing r:id="rId1"/>
</worksheet>
</file>

<file path=xl/worksheets/sheet6.xml><?xml version="1.0" encoding="utf-8"?>
<worksheet xmlns="http://schemas.openxmlformats.org/spreadsheetml/2006/main" xmlns:r="http://schemas.openxmlformats.org/officeDocument/2006/relationships">
  <sheetPr codeName="List5">
    <tabColor indexed="12"/>
  </sheetPr>
  <dimension ref="A1:O930"/>
  <sheetViews>
    <sheetView showGridLines="0" zoomScalePageLayoutView="0" workbookViewId="0" topLeftCell="A1">
      <selection activeCell="D10" sqref="D10:E10"/>
    </sheetView>
  </sheetViews>
  <sheetFormatPr defaultColWidth="9.140625" defaultRowHeight="12.75"/>
  <cols>
    <col min="1" max="1" width="10.28125" style="136" customWidth="1"/>
    <col min="2" max="2" width="48.7109375" style="135" customWidth="1"/>
    <col min="3" max="3" width="6.7109375" style="124" customWidth="1"/>
    <col min="4" max="5" width="14.140625" style="363" customWidth="1"/>
    <col min="6" max="6" width="12.140625" style="76" customWidth="1"/>
    <col min="7" max="16384" width="9.140625" style="72" customWidth="1"/>
  </cols>
  <sheetData>
    <row r="1" spans="1:5" ht="17.25" thickBot="1" thickTop="1">
      <c r="A1" s="545"/>
      <c r="B1" s="239"/>
      <c r="C1" s="582"/>
      <c r="D1" s="792" t="s">
        <v>1823</v>
      </c>
      <c r="E1" s="793"/>
    </row>
    <row r="2" spans="1:5" ht="13.5" thickTop="1">
      <c r="A2" s="545"/>
      <c r="B2" s="239"/>
      <c r="C2" s="582"/>
      <c r="D2" s="549"/>
      <c r="E2" s="549"/>
    </row>
    <row r="3" spans="1:5" ht="12.75">
      <c r="A3" s="545"/>
      <c r="B3" s="554"/>
      <c r="C3" s="582"/>
      <c r="D3" s="601"/>
      <c r="E3" s="549"/>
    </row>
    <row r="4" spans="1:5" ht="25.5">
      <c r="A4" s="550" t="s">
        <v>2670</v>
      </c>
      <c r="B4" s="663"/>
      <c r="C4" s="582"/>
      <c r="D4" s="549" t="s">
        <v>2671</v>
      </c>
      <c r="E4" s="696"/>
    </row>
    <row r="5" spans="1:5" ht="12.75">
      <c r="A5" s="636"/>
      <c r="B5" s="550"/>
      <c r="C5" s="582"/>
      <c r="D5" s="549"/>
      <c r="E5" s="549"/>
    </row>
    <row r="6" spans="1:5" ht="20.25" customHeight="1">
      <c r="A6" s="555" t="s">
        <v>2672</v>
      </c>
      <c r="B6" s="663">
        <v>0</v>
      </c>
      <c r="C6" s="582"/>
      <c r="D6" s="549" t="s">
        <v>1148</v>
      </c>
      <c r="E6" s="696">
        <v>0</v>
      </c>
    </row>
    <row r="7" spans="1:5" ht="19.5" customHeight="1">
      <c r="A7" s="555"/>
      <c r="B7" s="550"/>
      <c r="C7" s="582"/>
      <c r="D7" s="549" t="s">
        <v>2674</v>
      </c>
      <c r="E7" s="697"/>
    </row>
    <row r="8" spans="1:5" ht="18.75" customHeight="1">
      <c r="A8" s="555" t="s">
        <v>1149</v>
      </c>
      <c r="B8" s="663">
        <v>0</v>
      </c>
      <c r="C8" s="582"/>
      <c r="D8" s="549" t="s">
        <v>2676</v>
      </c>
      <c r="E8" s="696"/>
    </row>
    <row r="9" spans="1:6" ht="15.75">
      <c r="A9" s="555"/>
      <c r="B9" s="554"/>
      <c r="C9" s="582"/>
      <c r="D9" s="549" t="s">
        <v>2677</v>
      </c>
      <c r="E9" s="655"/>
      <c r="F9" s="202"/>
    </row>
    <row r="10" spans="1:5" ht="19.5" customHeight="1">
      <c r="A10" s="555" t="s">
        <v>1150</v>
      </c>
      <c r="B10" s="559"/>
      <c r="C10" s="582"/>
      <c r="D10" s="797"/>
      <c r="E10" s="798"/>
    </row>
    <row r="11" spans="1:5" ht="12.75">
      <c r="A11" s="555"/>
      <c r="B11" s="560"/>
      <c r="C11" s="585"/>
      <c r="D11" s="611"/>
      <c r="E11" s="553"/>
    </row>
    <row r="12" spans="1:5" ht="21" customHeight="1">
      <c r="A12" s="555"/>
      <c r="B12" s="663"/>
      <c r="C12" s="582"/>
      <c r="D12" s="549"/>
      <c r="E12" s="553"/>
    </row>
    <row r="13" spans="1:5" ht="15" customHeight="1" hidden="1">
      <c r="A13" s="656"/>
      <c r="B13" s="657"/>
      <c r="C13" s="582"/>
      <c r="D13" s="549"/>
      <c r="E13" s="549"/>
    </row>
    <row r="14" spans="1:6" ht="33" customHeight="1">
      <c r="A14" s="794" t="s">
        <v>1824</v>
      </c>
      <c r="B14" s="794"/>
      <c r="C14" s="794"/>
      <c r="D14" s="794"/>
      <c r="E14" s="794"/>
      <c r="F14" s="203"/>
    </row>
    <row r="15" spans="1:15" ht="12.75">
      <c r="A15" s="545"/>
      <c r="B15" s="795" t="s">
        <v>1097</v>
      </c>
      <c r="C15" s="795"/>
      <c r="D15" s="795"/>
      <c r="E15" s="658"/>
      <c r="F15" s="204"/>
      <c r="G15" s="70"/>
      <c r="H15" s="70"/>
      <c r="I15" s="70"/>
      <c r="J15" s="70"/>
      <c r="K15" s="70"/>
      <c r="L15" s="70"/>
      <c r="M15" s="70"/>
      <c r="N15" s="70"/>
      <c r="O15" s="70"/>
    </row>
    <row r="16" spans="1:6" ht="18.75" customHeight="1" thickBot="1">
      <c r="A16" s="545"/>
      <c r="B16" s="659"/>
      <c r="C16" s="660"/>
      <c r="D16" s="661" t="s">
        <v>1825</v>
      </c>
      <c r="E16" s="662" t="s">
        <v>1826</v>
      </c>
      <c r="F16" s="207"/>
    </row>
    <row r="17" spans="1:6" s="211" customFormat="1" ht="42.75" customHeight="1" thickBot="1">
      <c r="A17" s="208" t="s">
        <v>1827</v>
      </c>
      <c r="B17" s="208" t="s">
        <v>1154</v>
      </c>
      <c r="C17" s="209" t="s">
        <v>1828</v>
      </c>
      <c r="D17" s="387" t="s">
        <v>1778</v>
      </c>
      <c r="E17" s="388" t="s">
        <v>1829</v>
      </c>
      <c r="F17" s="210"/>
    </row>
    <row r="18" spans="1:6" s="206" customFormat="1" ht="11.25" thickBot="1">
      <c r="A18" s="212" t="s">
        <v>1694</v>
      </c>
      <c r="B18" s="208">
        <v>2</v>
      </c>
      <c r="C18" s="212">
        <v>3</v>
      </c>
      <c r="D18" s="389">
        <v>4</v>
      </c>
      <c r="E18" s="390">
        <v>5</v>
      </c>
      <c r="F18" s="213"/>
    </row>
    <row r="19" spans="1:6" s="218" customFormat="1" ht="25.5" customHeight="1">
      <c r="A19" s="214" t="s">
        <v>1830</v>
      </c>
      <c r="B19" s="215" t="s">
        <v>1831</v>
      </c>
      <c r="C19" s="216" t="s">
        <v>1697</v>
      </c>
      <c r="D19" s="391">
        <f>D20+D24+D27+D31+D32+D33+D34+D35</f>
        <v>0</v>
      </c>
      <c r="E19" s="391">
        <f>E20+E24+E27+E31+E32+E33+E34+E35</f>
        <v>0</v>
      </c>
      <c r="F19" s="217"/>
    </row>
    <row r="20" spans="1:6" s="194" customFormat="1" ht="25.5" customHeight="1">
      <c r="A20" s="219" t="s">
        <v>1720</v>
      </c>
      <c r="B20" s="220" t="s">
        <v>2279</v>
      </c>
      <c r="C20" s="221" t="s">
        <v>1699</v>
      </c>
      <c r="D20" s="373">
        <f>D21+D22+D23</f>
        <v>0</v>
      </c>
      <c r="E20" s="373">
        <f>E21+E22+E23</f>
        <v>0</v>
      </c>
      <c r="F20" s="190"/>
    </row>
    <row r="21" spans="1:6" s="194" customFormat="1" ht="12.75" customHeight="1">
      <c r="A21" s="219" t="s">
        <v>2280</v>
      </c>
      <c r="B21" s="220" t="s">
        <v>2281</v>
      </c>
      <c r="C21" s="221" t="s">
        <v>1701</v>
      </c>
      <c r="D21" s="371">
        <v>0</v>
      </c>
      <c r="E21" s="371">
        <v>0</v>
      </c>
      <c r="F21" s="190"/>
    </row>
    <row r="22" spans="1:6" s="194" customFormat="1" ht="12.75" customHeight="1">
      <c r="A22" s="219" t="s">
        <v>2282</v>
      </c>
      <c r="B22" s="222" t="s">
        <v>2283</v>
      </c>
      <c r="C22" s="221" t="s">
        <v>1703</v>
      </c>
      <c r="D22" s="371">
        <v>0</v>
      </c>
      <c r="E22" s="371">
        <v>0</v>
      </c>
      <c r="F22" s="190"/>
    </row>
    <row r="23" spans="1:6" s="194" customFormat="1" ht="12.75" customHeight="1">
      <c r="A23" s="219" t="s">
        <v>2284</v>
      </c>
      <c r="B23" s="220" t="s">
        <v>2285</v>
      </c>
      <c r="C23" s="221" t="s">
        <v>1705</v>
      </c>
      <c r="D23" s="371">
        <v>0</v>
      </c>
      <c r="E23" s="371">
        <v>0</v>
      </c>
      <c r="F23" s="190"/>
    </row>
    <row r="24" spans="1:6" s="194" customFormat="1" ht="12.75" customHeight="1">
      <c r="A24" s="219" t="s">
        <v>1722</v>
      </c>
      <c r="B24" s="222" t="s">
        <v>2286</v>
      </c>
      <c r="C24" s="221" t="s">
        <v>1707</v>
      </c>
      <c r="D24" s="373">
        <f>D25+D26</f>
        <v>0</v>
      </c>
      <c r="E24" s="373">
        <f>E25+E26</f>
        <v>0</v>
      </c>
      <c r="F24" s="190"/>
    </row>
    <row r="25" spans="1:6" s="194" customFormat="1" ht="12.75" customHeight="1">
      <c r="A25" s="219" t="s">
        <v>2287</v>
      </c>
      <c r="B25" s="220" t="s">
        <v>2288</v>
      </c>
      <c r="C25" s="221" t="s">
        <v>1709</v>
      </c>
      <c r="D25" s="371">
        <v>0</v>
      </c>
      <c r="E25" s="371">
        <v>0</v>
      </c>
      <c r="F25" s="190"/>
    </row>
    <row r="26" spans="1:6" s="194" customFormat="1" ht="12.75" customHeight="1">
      <c r="A26" s="219" t="s">
        <v>2289</v>
      </c>
      <c r="B26" s="220" t="s">
        <v>2290</v>
      </c>
      <c r="C26" s="221" t="s">
        <v>1711</v>
      </c>
      <c r="D26" s="371">
        <v>0</v>
      </c>
      <c r="E26" s="371">
        <v>0</v>
      </c>
      <c r="F26" s="190"/>
    </row>
    <row r="27" spans="1:6" s="194" customFormat="1" ht="12.75" customHeight="1">
      <c r="A27" s="219" t="s">
        <v>1724</v>
      </c>
      <c r="B27" s="220" t="s">
        <v>2291</v>
      </c>
      <c r="C27" s="221" t="s">
        <v>1714</v>
      </c>
      <c r="D27" s="373">
        <f>D28+D29+D30</f>
        <v>0</v>
      </c>
      <c r="E27" s="373">
        <f>E28+E29+E30</f>
        <v>0</v>
      </c>
      <c r="F27" s="190"/>
    </row>
    <row r="28" spans="1:5" ht="12.75" customHeight="1">
      <c r="A28" s="219" t="s">
        <v>2292</v>
      </c>
      <c r="B28" s="220" t="s">
        <v>2293</v>
      </c>
      <c r="C28" s="221" t="s">
        <v>1717</v>
      </c>
      <c r="D28" s="371">
        <v>0</v>
      </c>
      <c r="E28" s="371">
        <v>0</v>
      </c>
    </row>
    <row r="29" spans="1:5" ht="12.75" customHeight="1">
      <c r="A29" s="219" t="s">
        <v>2294</v>
      </c>
      <c r="B29" s="220" t="s">
        <v>2295</v>
      </c>
      <c r="C29" s="221" t="s">
        <v>1720</v>
      </c>
      <c r="D29" s="371">
        <v>0</v>
      </c>
      <c r="E29" s="371">
        <v>0</v>
      </c>
    </row>
    <row r="30" spans="1:5" ht="12.75" customHeight="1">
      <c r="A30" s="219" t="s">
        <v>2296</v>
      </c>
      <c r="B30" s="220" t="s">
        <v>2297</v>
      </c>
      <c r="C30" s="221" t="s">
        <v>1722</v>
      </c>
      <c r="D30" s="371">
        <v>0</v>
      </c>
      <c r="E30" s="371">
        <v>0</v>
      </c>
    </row>
    <row r="31" spans="1:5" ht="12.75" customHeight="1">
      <c r="A31" s="219" t="s">
        <v>1726</v>
      </c>
      <c r="B31" s="220" t="s">
        <v>2298</v>
      </c>
      <c r="C31" s="221" t="s">
        <v>1724</v>
      </c>
      <c r="D31" s="371">
        <v>0</v>
      </c>
      <c r="E31" s="371">
        <v>0</v>
      </c>
    </row>
    <row r="32" spans="1:5" ht="12.75" customHeight="1">
      <c r="A32" s="219" t="s">
        <v>1729</v>
      </c>
      <c r="B32" s="220" t="s">
        <v>2299</v>
      </c>
      <c r="C32" s="221" t="s">
        <v>1726</v>
      </c>
      <c r="D32" s="371">
        <v>0</v>
      </c>
      <c r="E32" s="371">
        <v>0</v>
      </c>
    </row>
    <row r="33" spans="1:5" ht="12.75" customHeight="1">
      <c r="A33" s="219" t="s">
        <v>1730</v>
      </c>
      <c r="B33" s="220" t="s">
        <v>2300</v>
      </c>
      <c r="C33" s="221" t="s">
        <v>1729</v>
      </c>
      <c r="D33" s="371">
        <v>0</v>
      </c>
      <c r="E33" s="371">
        <v>0</v>
      </c>
    </row>
    <row r="34" spans="1:5" ht="12.75" customHeight="1">
      <c r="A34" s="219" t="s">
        <v>1733</v>
      </c>
      <c r="B34" s="220" t="s">
        <v>2301</v>
      </c>
      <c r="C34" s="221" t="s">
        <v>1730</v>
      </c>
      <c r="D34" s="371">
        <v>0</v>
      </c>
      <c r="E34" s="371">
        <v>0</v>
      </c>
    </row>
    <row r="35" spans="1:5" ht="12.75" customHeight="1">
      <c r="A35" s="219" t="s">
        <v>1736</v>
      </c>
      <c r="B35" s="220" t="s">
        <v>2302</v>
      </c>
      <c r="C35" s="221" t="s">
        <v>1733</v>
      </c>
      <c r="D35" s="371">
        <v>0</v>
      </c>
      <c r="E35" s="371">
        <v>0</v>
      </c>
    </row>
    <row r="36" spans="1:6" s="104" customFormat="1" ht="12.75" customHeight="1">
      <c r="A36" s="223" t="s">
        <v>2303</v>
      </c>
      <c r="B36" s="224" t="s">
        <v>2304</v>
      </c>
      <c r="C36" s="216" t="s">
        <v>1736</v>
      </c>
      <c r="D36" s="373">
        <f>D37+D38+D39+D40+D41</f>
        <v>0</v>
      </c>
      <c r="E36" s="373">
        <f>E37+E38+E39+E40+E41</f>
        <v>0</v>
      </c>
      <c r="F36" s="94"/>
    </row>
    <row r="37" spans="1:6" s="194" customFormat="1" ht="12.75" customHeight="1">
      <c r="A37" s="219" t="s">
        <v>1743</v>
      </c>
      <c r="B37" s="220" t="s">
        <v>2305</v>
      </c>
      <c r="C37" s="221" t="s">
        <v>1738</v>
      </c>
      <c r="D37" s="371">
        <v>0</v>
      </c>
      <c r="E37" s="371">
        <v>0</v>
      </c>
      <c r="F37" s="190"/>
    </row>
    <row r="38" spans="1:6" s="194" customFormat="1" ht="12.75" customHeight="1">
      <c r="A38" s="219" t="s">
        <v>1746</v>
      </c>
      <c r="B38" s="220" t="s">
        <v>2306</v>
      </c>
      <c r="C38" s="221" t="s">
        <v>1740</v>
      </c>
      <c r="D38" s="371">
        <v>0</v>
      </c>
      <c r="E38" s="371">
        <v>0</v>
      </c>
      <c r="F38" s="190"/>
    </row>
    <row r="39" spans="1:6" s="194" customFormat="1" ht="12.75" customHeight="1">
      <c r="A39" s="219" t="s">
        <v>1748</v>
      </c>
      <c r="B39" s="222" t="s">
        <v>2307</v>
      </c>
      <c r="C39" s="221" t="s">
        <v>1743</v>
      </c>
      <c r="D39" s="371">
        <v>0</v>
      </c>
      <c r="E39" s="371">
        <v>0</v>
      </c>
      <c r="F39" s="190"/>
    </row>
    <row r="40" spans="1:6" s="194" customFormat="1" ht="12.75" customHeight="1">
      <c r="A40" s="219" t="s">
        <v>1751</v>
      </c>
      <c r="B40" s="220" t="s">
        <v>2308</v>
      </c>
      <c r="C40" s="221" t="s">
        <v>1746</v>
      </c>
      <c r="D40" s="371">
        <v>0</v>
      </c>
      <c r="E40" s="371">
        <v>0</v>
      </c>
      <c r="F40" s="190"/>
    </row>
    <row r="41" spans="1:6" s="194" customFormat="1" ht="12.75" customHeight="1">
      <c r="A41" s="219" t="s">
        <v>1754</v>
      </c>
      <c r="B41" s="220" t="s">
        <v>2309</v>
      </c>
      <c r="C41" s="221" t="s">
        <v>1748</v>
      </c>
      <c r="D41" s="371">
        <v>0</v>
      </c>
      <c r="E41" s="371">
        <v>0</v>
      </c>
      <c r="F41" s="190"/>
    </row>
    <row r="42" spans="1:6" s="218" customFormat="1" ht="12.75" customHeight="1">
      <c r="A42" s="223" t="s">
        <v>2310</v>
      </c>
      <c r="B42" s="224" t="s">
        <v>2311</v>
      </c>
      <c r="C42" s="216" t="s">
        <v>1751</v>
      </c>
      <c r="D42" s="373">
        <f>D43+D44+D45+D46+D47+D48</f>
        <v>0</v>
      </c>
      <c r="E42" s="373">
        <f>E43+E44+E45+E46+E47+E48</f>
        <v>0</v>
      </c>
      <c r="F42" s="217"/>
    </row>
    <row r="43" spans="1:5" ht="12.75" customHeight="1">
      <c r="A43" s="219" t="s">
        <v>1768</v>
      </c>
      <c r="B43" s="220" t="s">
        <v>2312</v>
      </c>
      <c r="C43" s="221" t="s">
        <v>1754</v>
      </c>
      <c r="D43" s="371">
        <v>0</v>
      </c>
      <c r="E43" s="371">
        <v>0</v>
      </c>
    </row>
    <row r="44" spans="1:5" ht="12.75" customHeight="1">
      <c r="A44" s="219" t="s">
        <v>1771</v>
      </c>
      <c r="B44" s="220" t="s">
        <v>2313</v>
      </c>
      <c r="C44" s="221" t="s">
        <v>1757</v>
      </c>
      <c r="D44" s="371">
        <v>0</v>
      </c>
      <c r="E44" s="371">
        <v>0</v>
      </c>
    </row>
    <row r="45" spans="1:5" ht="12.75" customHeight="1">
      <c r="A45" s="219" t="s">
        <v>1179</v>
      </c>
      <c r="B45" s="220" t="s">
        <v>2314</v>
      </c>
      <c r="C45" s="221" t="s">
        <v>1760</v>
      </c>
      <c r="D45" s="371">
        <v>0</v>
      </c>
      <c r="E45" s="371">
        <v>0</v>
      </c>
    </row>
    <row r="46" spans="1:5" ht="12.75" customHeight="1">
      <c r="A46" s="219" t="s">
        <v>1181</v>
      </c>
      <c r="B46" s="220" t="s">
        <v>2315</v>
      </c>
      <c r="C46" s="221" t="s">
        <v>1762</v>
      </c>
      <c r="D46" s="371">
        <v>0</v>
      </c>
      <c r="E46" s="371">
        <v>0</v>
      </c>
    </row>
    <row r="47" spans="1:5" ht="12.75" customHeight="1">
      <c r="A47" s="219" t="s">
        <v>1183</v>
      </c>
      <c r="B47" s="220" t="s">
        <v>2316</v>
      </c>
      <c r="C47" s="221" t="s">
        <v>1764</v>
      </c>
      <c r="D47" s="371">
        <v>0</v>
      </c>
      <c r="E47" s="371">
        <v>0</v>
      </c>
    </row>
    <row r="48" spans="1:5" ht="12.75" customHeight="1">
      <c r="A48" s="219" t="s">
        <v>1185</v>
      </c>
      <c r="B48" s="220" t="s">
        <v>2317</v>
      </c>
      <c r="C48" s="221" t="s">
        <v>1766</v>
      </c>
      <c r="D48" s="371">
        <v>0</v>
      </c>
      <c r="E48" s="371">
        <v>0</v>
      </c>
    </row>
    <row r="49" spans="1:6" s="104" customFormat="1" ht="25.5" customHeight="1">
      <c r="A49" s="223" t="s">
        <v>2318</v>
      </c>
      <c r="B49" s="224" t="s">
        <v>2319</v>
      </c>
      <c r="C49" s="216" t="s">
        <v>1768</v>
      </c>
      <c r="D49" s="373">
        <f>D50+D53+D57+D64+D68+D74+D75+D80+D88</f>
        <v>0</v>
      </c>
      <c r="E49" s="373">
        <f>E50+E53+E57+E64+E68+E74+E75+E80+E88</f>
        <v>0</v>
      </c>
      <c r="F49" s="94"/>
    </row>
    <row r="50" spans="1:5" ht="25.5" customHeight="1">
      <c r="A50" s="219" t="s">
        <v>1196</v>
      </c>
      <c r="B50" s="220" t="s">
        <v>2320</v>
      </c>
      <c r="C50" s="221" t="s">
        <v>1771</v>
      </c>
      <c r="D50" s="373">
        <f>D51+D52</f>
        <v>0</v>
      </c>
      <c r="E50" s="373">
        <f>E51+E52</f>
        <v>0</v>
      </c>
    </row>
    <row r="51" spans="1:5" ht="12" customHeight="1">
      <c r="A51" s="219" t="s">
        <v>2321</v>
      </c>
      <c r="B51" s="220" t="s">
        <v>2322</v>
      </c>
      <c r="C51" s="221" t="s">
        <v>1179</v>
      </c>
      <c r="D51" s="371">
        <v>0</v>
      </c>
      <c r="E51" s="371">
        <v>0</v>
      </c>
    </row>
    <row r="52" spans="1:5" ht="12" customHeight="1">
      <c r="A52" s="219" t="s">
        <v>2323</v>
      </c>
      <c r="B52" s="220" t="s">
        <v>76</v>
      </c>
      <c r="C52" s="221" t="s">
        <v>1181</v>
      </c>
      <c r="D52" s="371">
        <v>0</v>
      </c>
      <c r="E52" s="371">
        <v>0</v>
      </c>
    </row>
    <row r="53" spans="1:5" ht="12.75" customHeight="1">
      <c r="A53" s="219" t="s">
        <v>1198</v>
      </c>
      <c r="B53" s="220" t="s">
        <v>77</v>
      </c>
      <c r="C53" s="221" t="s">
        <v>1183</v>
      </c>
      <c r="D53" s="373">
        <f>D54+D55+D56</f>
        <v>0</v>
      </c>
      <c r="E53" s="373">
        <f>E54+E55+E56</f>
        <v>0</v>
      </c>
    </row>
    <row r="54" spans="1:5" ht="12" customHeight="1">
      <c r="A54" s="219" t="s">
        <v>78</v>
      </c>
      <c r="B54" s="220" t="s">
        <v>79</v>
      </c>
      <c r="C54" s="225" t="s">
        <v>1185</v>
      </c>
      <c r="D54" s="371">
        <v>0</v>
      </c>
      <c r="E54" s="371">
        <v>0</v>
      </c>
    </row>
    <row r="55" spans="1:5" ht="12" customHeight="1">
      <c r="A55" s="219" t="s">
        <v>80</v>
      </c>
      <c r="B55" s="220" t="s">
        <v>81</v>
      </c>
      <c r="C55" s="225" t="s">
        <v>1187</v>
      </c>
      <c r="D55" s="371">
        <v>0</v>
      </c>
      <c r="E55" s="371">
        <v>0</v>
      </c>
    </row>
    <row r="56" spans="1:5" ht="12" customHeight="1">
      <c r="A56" s="219" t="s">
        <v>82</v>
      </c>
      <c r="B56" s="220" t="s">
        <v>83</v>
      </c>
      <c r="C56" s="221" t="s">
        <v>1189</v>
      </c>
      <c r="D56" s="371">
        <v>0</v>
      </c>
      <c r="E56" s="371">
        <v>0</v>
      </c>
    </row>
    <row r="57" spans="1:5" ht="12" customHeight="1">
      <c r="A57" s="219" t="s">
        <v>812</v>
      </c>
      <c r="B57" s="220" t="s">
        <v>84</v>
      </c>
      <c r="C57" s="221" t="s">
        <v>1191</v>
      </c>
      <c r="D57" s="373">
        <f>D58+D59+D60+D61+D62+D63</f>
        <v>0</v>
      </c>
      <c r="E57" s="373">
        <f>E58+E59+E60+E61+E62+E63</f>
        <v>0</v>
      </c>
    </row>
    <row r="58" spans="1:5" ht="12" customHeight="1">
      <c r="A58" s="219" t="s">
        <v>85</v>
      </c>
      <c r="B58" s="220" t="s">
        <v>86</v>
      </c>
      <c r="C58" s="221" t="s">
        <v>1193</v>
      </c>
      <c r="D58" s="371">
        <v>0</v>
      </c>
      <c r="E58" s="371">
        <v>0</v>
      </c>
    </row>
    <row r="59" spans="1:5" ht="12" customHeight="1">
      <c r="A59" s="219" t="s">
        <v>87</v>
      </c>
      <c r="B59" s="220" t="s">
        <v>88</v>
      </c>
      <c r="C59" s="221" t="s">
        <v>1196</v>
      </c>
      <c r="D59" s="371">
        <v>0</v>
      </c>
      <c r="E59" s="371">
        <v>0</v>
      </c>
    </row>
    <row r="60" spans="1:5" ht="12" customHeight="1">
      <c r="A60" s="219" t="s">
        <v>89</v>
      </c>
      <c r="B60" s="220" t="s">
        <v>90</v>
      </c>
      <c r="C60" s="221" t="s">
        <v>1198</v>
      </c>
      <c r="D60" s="371">
        <v>0</v>
      </c>
      <c r="E60" s="371">
        <v>0</v>
      </c>
    </row>
    <row r="61" spans="1:5" ht="12" customHeight="1">
      <c r="A61" s="219" t="s">
        <v>91</v>
      </c>
      <c r="B61" s="220" t="s">
        <v>92</v>
      </c>
      <c r="C61" s="221" t="s">
        <v>812</v>
      </c>
      <c r="D61" s="371">
        <v>0</v>
      </c>
      <c r="E61" s="371">
        <v>0</v>
      </c>
    </row>
    <row r="62" spans="1:5" ht="12" customHeight="1">
      <c r="A62" s="219" t="s">
        <v>93</v>
      </c>
      <c r="B62" s="220" t="s">
        <v>94</v>
      </c>
      <c r="C62" s="221" t="s">
        <v>815</v>
      </c>
      <c r="D62" s="371">
        <v>0</v>
      </c>
      <c r="E62" s="371">
        <v>0</v>
      </c>
    </row>
    <row r="63" spans="1:5" ht="12" customHeight="1">
      <c r="A63" s="219" t="s">
        <v>95</v>
      </c>
      <c r="B63" s="220" t="s">
        <v>96</v>
      </c>
      <c r="C63" s="221" t="s">
        <v>817</v>
      </c>
      <c r="D63" s="371">
        <v>0</v>
      </c>
      <c r="E63" s="371">
        <v>0</v>
      </c>
    </row>
    <row r="64" spans="1:5" ht="12.75" customHeight="1">
      <c r="A64" s="219" t="s">
        <v>815</v>
      </c>
      <c r="B64" s="220" t="s">
        <v>97</v>
      </c>
      <c r="C64" s="221" t="s">
        <v>819</v>
      </c>
      <c r="D64" s="373">
        <f>D65+D66+D67</f>
        <v>0</v>
      </c>
      <c r="E64" s="373">
        <f>E65+E66+E67</f>
        <v>0</v>
      </c>
    </row>
    <row r="65" spans="1:5" ht="13.5" customHeight="1">
      <c r="A65" s="219" t="s">
        <v>98</v>
      </c>
      <c r="B65" s="220" t="s">
        <v>99</v>
      </c>
      <c r="C65" s="221" t="s">
        <v>821</v>
      </c>
      <c r="D65" s="371">
        <v>0</v>
      </c>
      <c r="E65" s="371">
        <v>0</v>
      </c>
    </row>
    <row r="66" spans="1:5" ht="12" customHeight="1">
      <c r="A66" s="219" t="s">
        <v>100</v>
      </c>
      <c r="B66" s="220" t="s">
        <v>101</v>
      </c>
      <c r="C66" s="221" t="s">
        <v>824</v>
      </c>
      <c r="D66" s="371">
        <v>0</v>
      </c>
      <c r="E66" s="371">
        <v>0</v>
      </c>
    </row>
    <row r="67" spans="1:5" ht="12" customHeight="1">
      <c r="A67" s="219" t="s">
        <v>102</v>
      </c>
      <c r="B67" s="220" t="s">
        <v>103</v>
      </c>
      <c r="C67" s="221" t="s">
        <v>1204</v>
      </c>
      <c r="D67" s="371">
        <v>0</v>
      </c>
      <c r="E67" s="371">
        <v>0</v>
      </c>
    </row>
    <row r="68" spans="1:5" ht="12" customHeight="1">
      <c r="A68" s="219" t="s">
        <v>817</v>
      </c>
      <c r="B68" s="220" t="s">
        <v>104</v>
      </c>
      <c r="C68" s="221" t="s">
        <v>1207</v>
      </c>
      <c r="D68" s="373">
        <f>D69+D70+D71+D72+D73</f>
        <v>0</v>
      </c>
      <c r="E68" s="373">
        <f>E69+E70+E71+E72+E73</f>
        <v>0</v>
      </c>
    </row>
    <row r="69" spans="1:5" ht="12" customHeight="1">
      <c r="A69" s="219" t="s">
        <v>105</v>
      </c>
      <c r="B69" s="220" t="s">
        <v>106</v>
      </c>
      <c r="C69" s="221" t="s">
        <v>1209</v>
      </c>
      <c r="D69" s="371">
        <v>0</v>
      </c>
      <c r="E69" s="371">
        <v>0</v>
      </c>
    </row>
    <row r="70" spans="1:5" ht="12" customHeight="1">
      <c r="A70" s="219" t="s">
        <v>107</v>
      </c>
      <c r="B70" s="220" t="s">
        <v>108</v>
      </c>
      <c r="C70" s="221" t="s">
        <v>1212</v>
      </c>
      <c r="D70" s="371">
        <v>0</v>
      </c>
      <c r="E70" s="371">
        <v>0</v>
      </c>
    </row>
    <row r="71" spans="1:5" ht="12" customHeight="1">
      <c r="A71" s="219" t="s">
        <v>109</v>
      </c>
      <c r="B71" s="220" t="s">
        <v>110</v>
      </c>
      <c r="C71" s="221" t="s">
        <v>1214</v>
      </c>
      <c r="D71" s="371">
        <v>0</v>
      </c>
      <c r="E71" s="371">
        <v>0</v>
      </c>
    </row>
    <row r="72" spans="1:5" ht="12" customHeight="1">
      <c r="A72" s="219" t="s">
        <v>111</v>
      </c>
      <c r="B72" s="220" t="s">
        <v>112</v>
      </c>
      <c r="C72" s="221" t="s">
        <v>1216</v>
      </c>
      <c r="D72" s="371">
        <v>0</v>
      </c>
      <c r="E72" s="371">
        <v>0</v>
      </c>
    </row>
    <row r="73" spans="1:5" ht="12" customHeight="1">
      <c r="A73" s="219" t="s">
        <v>113</v>
      </c>
      <c r="B73" s="220" t="s">
        <v>114</v>
      </c>
      <c r="C73" s="221" t="s">
        <v>1219</v>
      </c>
      <c r="D73" s="371">
        <v>0</v>
      </c>
      <c r="E73" s="371">
        <v>0</v>
      </c>
    </row>
    <row r="74" spans="1:5" ht="12" customHeight="1">
      <c r="A74" s="219" t="s">
        <v>819</v>
      </c>
      <c r="B74" s="220" t="s">
        <v>115</v>
      </c>
      <c r="C74" s="221" t="s">
        <v>1221</v>
      </c>
      <c r="D74" s="371">
        <v>0</v>
      </c>
      <c r="E74" s="371">
        <v>0</v>
      </c>
    </row>
    <row r="75" spans="1:5" ht="12" customHeight="1">
      <c r="A75" s="219" t="s">
        <v>821</v>
      </c>
      <c r="B75" s="220" t="s">
        <v>116</v>
      </c>
      <c r="C75" s="221" t="s">
        <v>1224</v>
      </c>
      <c r="D75" s="373">
        <f>D76+D77+D78+D79</f>
        <v>0</v>
      </c>
      <c r="E75" s="373">
        <f>E76+E77+E78+E79</f>
        <v>0</v>
      </c>
    </row>
    <row r="76" spans="1:5" ht="12" customHeight="1">
      <c r="A76" s="219" t="s">
        <v>117</v>
      </c>
      <c r="B76" s="220" t="s">
        <v>118</v>
      </c>
      <c r="C76" s="221" t="s">
        <v>1227</v>
      </c>
      <c r="D76" s="371">
        <v>0</v>
      </c>
      <c r="E76" s="371">
        <v>0</v>
      </c>
    </row>
    <row r="77" spans="1:5" ht="12" customHeight="1">
      <c r="A77" s="219" t="s">
        <v>119</v>
      </c>
      <c r="B77" s="220" t="s">
        <v>120</v>
      </c>
      <c r="C77" s="221" t="s">
        <v>1230</v>
      </c>
      <c r="D77" s="371">
        <v>0</v>
      </c>
      <c r="E77" s="371">
        <v>0</v>
      </c>
    </row>
    <row r="78" spans="1:5" ht="12" customHeight="1">
      <c r="A78" s="219" t="s">
        <v>121</v>
      </c>
      <c r="B78" s="220" t="s">
        <v>122</v>
      </c>
      <c r="C78" s="221" t="s">
        <v>1232</v>
      </c>
      <c r="D78" s="371">
        <v>0</v>
      </c>
      <c r="E78" s="371">
        <v>0</v>
      </c>
    </row>
    <row r="79" spans="1:5" ht="12" customHeight="1">
      <c r="A79" s="219" t="s">
        <v>123</v>
      </c>
      <c r="B79" s="220" t="s">
        <v>124</v>
      </c>
      <c r="C79" s="221" t="s">
        <v>1235</v>
      </c>
      <c r="D79" s="371">
        <v>0</v>
      </c>
      <c r="E79" s="371">
        <v>0</v>
      </c>
    </row>
    <row r="80" spans="1:5" ht="26.25" customHeight="1">
      <c r="A80" s="219" t="s">
        <v>824</v>
      </c>
      <c r="B80" s="220" t="s">
        <v>125</v>
      </c>
      <c r="C80" s="221" t="s">
        <v>1237</v>
      </c>
      <c r="D80" s="373">
        <f>D81+D82+D83+D84+D85+D86+D87</f>
        <v>0</v>
      </c>
      <c r="E80" s="373">
        <f>E81+E82+E83+E84+E85+E86+E87</f>
        <v>0</v>
      </c>
    </row>
    <row r="81" spans="1:5" ht="27" customHeight="1">
      <c r="A81" s="219" t="s">
        <v>126</v>
      </c>
      <c r="B81" s="220" t="s">
        <v>127</v>
      </c>
      <c r="C81" s="221" t="s">
        <v>1240</v>
      </c>
      <c r="D81" s="371">
        <v>0</v>
      </c>
      <c r="E81" s="371">
        <v>0</v>
      </c>
    </row>
    <row r="82" spans="1:5" ht="12.75" customHeight="1">
      <c r="A82" s="219" t="s">
        <v>128</v>
      </c>
      <c r="B82" s="220" t="s">
        <v>129</v>
      </c>
      <c r="C82" s="221" t="s">
        <v>1243</v>
      </c>
      <c r="D82" s="371">
        <v>0</v>
      </c>
      <c r="E82" s="371">
        <v>0</v>
      </c>
    </row>
    <row r="83" spans="1:5" ht="12" customHeight="1">
      <c r="A83" s="219" t="s">
        <v>130</v>
      </c>
      <c r="B83" s="220" t="s">
        <v>131</v>
      </c>
      <c r="C83" s="221" t="s">
        <v>1398</v>
      </c>
      <c r="D83" s="371">
        <v>0</v>
      </c>
      <c r="E83" s="371">
        <v>0</v>
      </c>
    </row>
    <row r="84" spans="1:5" ht="12.75" customHeight="1">
      <c r="A84" s="219" t="s">
        <v>132</v>
      </c>
      <c r="B84" s="220" t="s">
        <v>2378</v>
      </c>
      <c r="C84" s="221" t="s">
        <v>1401</v>
      </c>
      <c r="D84" s="371">
        <v>0</v>
      </c>
      <c r="E84" s="371">
        <v>0</v>
      </c>
    </row>
    <row r="85" spans="1:5" ht="12" customHeight="1">
      <c r="A85" s="219" t="s">
        <v>2379</v>
      </c>
      <c r="B85" s="220" t="s">
        <v>2380</v>
      </c>
      <c r="C85" s="221" t="s">
        <v>1404</v>
      </c>
      <c r="D85" s="371">
        <v>0</v>
      </c>
      <c r="E85" s="371">
        <v>0</v>
      </c>
    </row>
    <row r="86" spans="1:5" ht="12" customHeight="1">
      <c r="A86" s="219" t="s">
        <v>2381</v>
      </c>
      <c r="B86" s="220" t="s">
        <v>2382</v>
      </c>
      <c r="C86" s="221" t="s">
        <v>1019</v>
      </c>
      <c r="D86" s="371">
        <v>0</v>
      </c>
      <c r="E86" s="371">
        <v>0</v>
      </c>
    </row>
    <row r="87" spans="1:5" ht="12" customHeight="1">
      <c r="A87" s="219" t="s">
        <v>2383</v>
      </c>
      <c r="B87" s="220" t="s">
        <v>2384</v>
      </c>
      <c r="C87" s="221" t="s">
        <v>1022</v>
      </c>
      <c r="D87" s="371">
        <v>0</v>
      </c>
      <c r="E87" s="371">
        <v>0</v>
      </c>
    </row>
    <row r="88" spans="1:5" ht="12" customHeight="1">
      <c r="A88" s="219" t="s">
        <v>1204</v>
      </c>
      <c r="B88" s="220" t="s">
        <v>2385</v>
      </c>
      <c r="C88" s="221" t="s">
        <v>1410</v>
      </c>
      <c r="D88" s="371">
        <v>0</v>
      </c>
      <c r="E88" s="371">
        <v>0</v>
      </c>
    </row>
    <row r="89" spans="1:6" s="104" customFormat="1" ht="12" customHeight="1">
      <c r="A89" s="223" t="s">
        <v>2386</v>
      </c>
      <c r="B89" s="224" t="s">
        <v>2387</v>
      </c>
      <c r="C89" s="216" t="s">
        <v>1413</v>
      </c>
      <c r="D89" s="373">
        <f>D90+D91+D92+D93+D94+D95</f>
        <v>0</v>
      </c>
      <c r="E89" s="373">
        <f>E90+E91+E92+E93+E94+E95</f>
        <v>0</v>
      </c>
      <c r="F89" s="94"/>
    </row>
    <row r="90" spans="1:5" ht="12" customHeight="1">
      <c r="A90" s="219" t="s">
        <v>1209</v>
      </c>
      <c r="B90" s="220" t="s">
        <v>2388</v>
      </c>
      <c r="C90" s="221" t="s">
        <v>1415</v>
      </c>
      <c r="D90" s="371">
        <v>0</v>
      </c>
      <c r="E90" s="371">
        <v>0</v>
      </c>
    </row>
    <row r="91" spans="1:5" ht="12" customHeight="1">
      <c r="A91" s="219" t="s">
        <v>1212</v>
      </c>
      <c r="B91" s="220" t="s">
        <v>2389</v>
      </c>
      <c r="C91" s="221" t="s">
        <v>1417</v>
      </c>
      <c r="D91" s="371">
        <v>0</v>
      </c>
      <c r="E91" s="371">
        <v>0</v>
      </c>
    </row>
    <row r="92" spans="1:5" ht="12" customHeight="1">
      <c r="A92" s="219" t="s">
        <v>1214</v>
      </c>
      <c r="B92" s="220" t="s">
        <v>2390</v>
      </c>
      <c r="C92" s="221" t="s">
        <v>1420</v>
      </c>
      <c r="D92" s="371">
        <v>0</v>
      </c>
      <c r="E92" s="371">
        <v>0</v>
      </c>
    </row>
    <row r="93" spans="1:5" ht="12" customHeight="1">
      <c r="A93" s="219" t="s">
        <v>1216</v>
      </c>
      <c r="B93" s="220" t="s">
        <v>2391</v>
      </c>
      <c r="C93" s="221" t="s">
        <v>1423</v>
      </c>
      <c r="D93" s="371">
        <v>0</v>
      </c>
      <c r="E93" s="371">
        <v>0</v>
      </c>
    </row>
    <row r="94" spans="1:5" ht="12" customHeight="1">
      <c r="A94" s="219" t="s">
        <v>1219</v>
      </c>
      <c r="B94" s="220" t="s">
        <v>2392</v>
      </c>
      <c r="C94" s="221" t="s">
        <v>1425</v>
      </c>
      <c r="D94" s="371">
        <v>0</v>
      </c>
      <c r="E94" s="371">
        <v>0</v>
      </c>
    </row>
    <row r="95" spans="1:5" ht="12.75" customHeight="1">
      <c r="A95" s="219" t="s">
        <v>1221</v>
      </c>
      <c r="B95" s="220" t="s">
        <v>2393</v>
      </c>
      <c r="C95" s="221" t="s">
        <v>1427</v>
      </c>
      <c r="D95" s="371">
        <v>0</v>
      </c>
      <c r="E95" s="371">
        <v>0</v>
      </c>
    </row>
    <row r="96" spans="1:6" s="104" customFormat="1" ht="27" customHeight="1">
      <c r="A96" s="223" t="s">
        <v>2394</v>
      </c>
      <c r="B96" s="226" t="s">
        <v>2395</v>
      </c>
      <c r="C96" s="227" t="s">
        <v>1430</v>
      </c>
      <c r="D96" s="373">
        <f>D97+D98+D99+D100+D101+D102</f>
        <v>0</v>
      </c>
      <c r="E96" s="373">
        <f>E97+E98+E99+E100+E101+E102</f>
        <v>0</v>
      </c>
      <c r="F96" s="94"/>
    </row>
    <row r="97" spans="1:6" ht="12.75" customHeight="1">
      <c r="A97" s="219" t="s">
        <v>1235</v>
      </c>
      <c r="B97" s="220" t="s">
        <v>2396</v>
      </c>
      <c r="C97" s="225" t="s">
        <v>1432</v>
      </c>
      <c r="D97" s="371">
        <v>0</v>
      </c>
      <c r="E97" s="371">
        <v>0</v>
      </c>
      <c r="F97" s="82"/>
    </row>
    <row r="98" spans="1:5" ht="12.75" customHeight="1">
      <c r="A98" s="219" t="s">
        <v>1237</v>
      </c>
      <c r="B98" s="220" t="s">
        <v>2397</v>
      </c>
      <c r="C98" s="225" t="s">
        <v>1434</v>
      </c>
      <c r="D98" s="371">
        <v>0</v>
      </c>
      <c r="E98" s="371">
        <v>0</v>
      </c>
    </row>
    <row r="99" spans="1:5" ht="12.75" customHeight="1">
      <c r="A99" s="219" t="s">
        <v>1240</v>
      </c>
      <c r="B99" s="220" t="s">
        <v>2398</v>
      </c>
      <c r="C99" s="225" t="s">
        <v>1437</v>
      </c>
      <c r="D99" s="371">
        <v>0</v>
      </c>
      <c r="E99" s="371">
        <v>0</v>
      </c>
    </row>
    <row r="100" spans="1:5" ht="12.75" customHeight="1">
      <c r="A100" s="228" t="s">
        <v>1243</v>
      </c>
      <c r="B100" s="229" t="s">
        <v>2399</v>
      </c>
      <c r="C100" s="221" t="s">
        <v>1439</v>
      </c>
      <c r="D100" s="371">
        <v>0</v>
      </c>
      <c r="E100" s="371">
        <v>0</v>
      </c>
    </row>
    <row r="101" spans="1:5" ht="12.75" customHeight="1">
      <c r="A101" s="219" t="s">
        <v>1398</v>
      </c>
      <c r="B101" s="220" t="s">
        <v>2400</v>
      </c>
      <c r="C101" s="221" t="s">
        <v>1442</v>
      </c>
      <c r="D101" s="371">
        <v>0</v>
      </c>
      <c r="E101" s="371">
        <v>0</v>
      </c>
    </row>
    <row r="102" spans="1:5" ht="24" customHeight="1">
      <c r="A102" s="219" t="s">
        <v>1401</v>
      </c>
      <c r="B102" s="220" t="s">
        <v>2401</v>
      </c>
      <c r="C102" s="221" t="s">
        <v>1445</v>
      </c>
      <c r="D102" s="371">
        <v>0</v>
      </c>
      <c r="E102" s="371">
        <v>0</v>
      </c>
    </row>
    <row r="103" spans="1:6" s="104" customFormat="1" ht="12.75">
      <c r="A103" s="223" t="s">
        <v>2402</v>
      </c>
      <c r="B103" s="224" t="s">
        <v>2403</v>
      </c>
      <c r="C103" s="216" t="s">
        <v>1448</v>
      </c>
      <c r="D103" s="373">
        <f>D104+D108+D113+D118+D119+D120</f>
        <v>0</v>
      </c>
      <c r="E103" s="373">
        <f>E104+E108+E113+E118+E119+E120</f>
        <v>0</v>
      </c>
      <c r="F103" s="94"/>
    </row>
    <row r="104" spans="1:5" ht="25.5">
      <c r="A104" s="219" t="s">
        <v>1413</v>
      </c>
      <c r="B104" s="220" t="s">
        <v>2404</v>
      </c>
      <c r="C104" s="221" t="s">
        <v>1450</v>
      </c>
      <c r="D104" s="373">
        <f>D105+D106+D107</f>
        <v>0</v>
      </c>
      <c r="E104" s="373">
        <f>E105+E106+E107</f>
        <v>0</v>
      </c>
    </row>
    <row r="105" spans="1:5" ht="12.75">
      <c r="A105" s="219" t="s">
        <v>2405</v>
      </c>
      <c r="B105" s="220" t="s">
        <v>2406</v>
      </c>
      <c r="C105" s="221" t="s">
        <v>1452</v>
      </c>
      <c r="D105" s="371">
        <v>0</v>
      </c>
      <c r="E105" s="371">
        <v>0</v>
      </c>
    </row>
    <row r="106" spans="1:5" ht="12.75">
      <c r="A106" s="219" t="s">
        <v>2407</v>
      </c>
      <c r="B106" s="220" t="s">
        <v>2408</v>
      </c>
      <c r="C106" s="221" t="s">
        <v>925</v>
      </c>
      <c r="D106" s="371">
        <v>0</v>
      </c>
      <c r="E106" s="371">
        <v>0</v>
      </c>
    </row>
    <row r="107" spans="1:5" ht="12.75">
      <c r="A107" s="219" t="s">
        <v>2409</v>
      </c>
      <c r="B107" s="220" t="s">
        <v>2410</v>
      </c>
      <c r="C107" s="221" t="s">
        <v>928</v>
      </c>
      <c r="D107" s="371">
        <v>0</v>
      </c>
      <c r="E107" s="371">
        <v>0</v>
      </c>
    </row>
    <row r="108" spans="1:5" ht="12.75">
      <c r="A108" s="219" t="s">
        <v>1415</v>
      </c>
      <c r="B108" s="220" t="s">
        <v>1990</v>
      </c>
      <c r="C108" s="221" t="s">
        <v>930</v>
      </c>
      <c r="D108" s="373">
        <f>D109+D110+D111+D112</f>
        <v>0</v>
      </c>
      <c r="E108" s="373">
        <f>E109+E110+E111+E112</f>
        <v>0</v>
      </c>
    </row>
    <row r="109" spans="1:5" ht="12.75">
      <c r="A109" s="219" t="s">
        <v>1991</v>
      </c>
      <c r="B109" s="220" t="s">
        <v>1992</v>
      </c>
      <c r="C109" s="221" t="s">
        <v>933</v>
      </c>
      <c r="D109" s="371">
        <v>0</v>
      </c>
      <c r="E109" s="371">
        <v>0</v>
      </c>
    </row>
    <row r="110" spans="1:5" ht="12.75">
      <c r="A110" s="219" t="s">
        <v>1993</v>
      </c>
      <c r="B110" s="220" t="s">
        <v>191</v>
      </c>
      <c r="C110" s="221" t="s">
        <v>936</v>
      </c>
      <c r="D110" s="371">
        <v>0</v>
      </c>
      <c r="E110" s="371">
        <v>0</v>
      </c>
    </row>
    <row r="111" spans="1:5" ht="12.75">
      <c r="A111" s="219" t="s">
        <v>192</v>
      </c>
      <c r="B111" s="220" t="s">
        <v>193</v>
      </c>
      <c r="C111" s="221" t="s">
        <v>938</v>
      </c>
      <c r="D111" s="371">
        <v>0</v>
      </c>
      <c r="E111" s="371">
        <v>0</v>
      </c>
    </row>
    <row r="112" spans="1:5" ht="12.75">
      <c r="A112" s="219" t="s">
        <v>194</v>
      </c>
      <c r="B112" s="220" t="s">
        <v>195</v>
      </c>
      <c r="C112" s="221" t="s">
        <v>940</v>
      </c>
      <c r="D112" s="371">
        <v>0</v>
      </c>
      <c r="E112" s="371">
        <v>0</v>
      </c>
    </row>
    <row r="113" spans="1:5" ht="12.75">
      <c r="A113" s="219" t="s">
        <v>1417</v>
      </c>
      <c r="B113" s="220" t="s">
        <v>196</v>
      </c>
      <c r="C113" s="225" t="s">
        <v>943</v>
      </c>
      <c r="D113" s="373">
        <f>D114+D115+D116+D117</f>
        <v>0</v>
      </c>
      <c r="E113" s="373">
        <f>E114+E115+E116+E117</f>
        <v>0</v>
      </c>
    </row>
    <row r="114" spans="1:5" ht="12.75">
      <c r="A114" s="219" t="s">
        <v>197</v>
      </c>
      <c r="B114" s="220" t="s">
        <v>198</v>
      </c>
      <c r="C114" s="225" t="s">
        <v>945</v>
      </c>
      <c r="D114" s="371">
        <v>0</v>
      </c>
      <c r="E114" s="371">
        <v>0</v>
      </c>
    </row>
    <row r="115" spans="1:5" ht="12.75">
      <c r="A115" s="219" t="s">
        <v>199</v>
      </c>
      <c r="B115" s="220" t="s">
        <v>200</v>
      </c>
      <c r="C115" s="221" t="s">
        <v>947</v>
      </c>
      <c r="D115" s="371">
        <v>0</v>
      </c>
      <c r="E115" s="371">
        <v>0</v>
      </c>
    </row>
    <row r="116" spans="1:5" ht="12.75" customHeight="1">
      <c r="A116" s="219" t="s">
        <v>201</v>
      </c>
      <c r="B116" s="220" t="s">
        <v>202</v>
      </c>
      <c r="C116" s="221" t="s">
        <v>950</v>
      </c>
      <c r="D116" s="371">
        <v>0</v>
      </c>
      <c r="E116" s="371">
        <v>0</v>
      </c>
    </row>
    <row r="117" spans="1:5" ht="12.75">
      <c r="A117" s="219" t="s">
        <v>203</v>
      </c>
      <c r="B117" s="220" t="s">
        <v>204</v>
      </c>
      <c r="C117" s="221" t="s">
        <v>952</v>
      </c>
      <c r="D117" s="371">
        <v>0</v>
      </c>
      <c r="E117" s="371">
        <v>0</v>
      </c>
    </row>
    <row r="118" spans="1:5" ht="12.75">
      <c r="A118" s="219" t="s">
        <v>1420</v>
      </c>
      <c r="B118" s="220" t="s">
        <v>205</v>
      </c>
      <c r="C118" s="221" t="s">
        <v>954</v>
      </c>
      <c r="D118" s="371">
        <v>0</v>
      </c>
      <c r="E118" s="371">
        <v>0</v>
      </c>
    </row>
    <row r="119" spans="1:5" ht="12.75">
      <c r="A119" s="219" t="s">
        <v>1423</v>
      </c>
      <c r="B119" s="220" t="s">
        <v>206</v>
      </c>
      <c r="C119" s="221" t="s">
        <v>957</v>
      </c>
      <c r="D119" s="371">
        <v>0</v>
      </c>
      <c r="E119" s="371">
        <v>0</v>
      </c>
    </row>
    <row r="120" spans="1:5" ht="12.75">
      <c r="A120" s="219" t="s">
        <v>1425</v>
      </c>
      <c r="B120" s="220" t="s">
        <v>207</v>
      </c>
      <c r="C120" s="221" t="s">
        <v>959</v>
      </c>
      <c r="D120" s="371">
        <v>0</v>
      </c>
      <c r="E120" s="371">
        <v>0</v>
      </c>
    </row>
    <row r="121" spans="1:6" s="104" customFormat="1" ht="25.5">
      <c r="A121" s="223" t="s">
        <v>208</v>
      </c>
      <c r="B121" s="226" t="s">
        <v>209</v>
      </c>
      <c r="C121" s="216" t="s">
        <v>962</v>
      </c>
      <c r="D121" s="373">
        <f>D122+D123+D124+D125+D126+D127</f>
        <v>0</v>
      </c>
      <c r="E121" s="373">
        <f>E122+E123+E124+E125+E126+E127</f>
        <v>0</v>
      </c>
      <c r="F121" s="94"/>
    </row>
    <row r="122" spans="1:5" ht="12.75">
      <c r="A122" s="219" t="s">
        <v>1437</v>
      </c>
      <c r="B122" s="220" t="s">
        <v>210</v>
      </c>
      <c r="C122" s="221" t="s">
        <v>965</v>
      </c>
      <c r="D122" s="371">
        <v>0</v>
      </c>
      <c r="E122" s="371">
        <v>0</v>
      </c>
    </row>
    <row r="123" spans="1:5" ht="12.75">
      <c r="A123" s="219" t="s">
        <v>1439</v>
      </c>
      <c r="B123" s="220" t="s">
        <v>211</v>
      </c>
      <c r="C123" s="221" t="s">
        <v>968</v>
      </c>
      <c r="D123" s="371">
        <v>0</v>
      </c>
      <c r="E123" s="371">
        <v>0</v>
      </c>
    </row>
    <row r="124" spans="1:5" ht="12.75">
      <c r="A124" s="219" t="s">
        <v>1442</v>
      </c>
      <c r="B124" s="220" t="s">
        <v>212</v>
      </c>
      <c r="C124" s="221" t="s">
        <v>971</v>
      </c>
      <c r="D124" s="371">
        <v>0</v>
      </c>
      <c r="E124" s="371">
        <v>0</v>
      </c>
    </row>
    <row r="125" spans="1:5" ht="12.75">
      <c r="A125" s="219" t="s">
        <v>1445</v>
      </c>
      <c r="B125" s="220" t="s">
        <v>213</v>
      </c>
      <c r="C125" s="221" t="s">
        <v>974</v>
      </c>
      <c r="D125" s="371">
        <v>0</v>
      </c>
      <c r="E125" s="371">
        <v>0</v>
      </c>
    </row>
    <row r="126" spans="1:5" ht="12.75">
      <c r="A126" s="219" t="s">
        <v>1448</v>
      </c>
      <c r="B126" s="220" t="s">
        <v>214</v>
      </c>
      <c r="C126" s="221" t="s">
        <v>977</v>
      </c>
      <c r="D126" s="371">
        <v>0</v>
      </c>
      <c r="E126" s="371">
        <v>0</v>
      </c>
    </row>
    <row r="127" spans="1:5" ht="26.25" customHeight="1">
      <c r="A127" s="219" t="s">
        <v>1450</v>
      </c>
      <c r="B127" s="220" t="s">
        <v>215</v>
      </c>
      <c r="C127" s="221" t="s">
        <v>980</v>
      </c>
      <c r="D127" s="371">
        <v>0</v>
      </c>
      <c r="E127" s="371">
        <v>0</v>
      </c>
    </row>
    <row r="128" spans="1:6" s="104" customFormat="1" ht="24.75" customHeight="1">
      <c r="A128" s="223" t="s">
        <v>216</v>
      </c>
      <c r="B128" s="226" t="s">
        <v>2420</v>
      </c>
      <c r="C128" s="216" t="s">
        <v>983</v>
      </c>
      <c r="D128" s="373">
        <f>D129+D132+D135+D136+D139+D140+D141+D142</f>
        <v>0</v>
      </c>
      <c r="E128" s="373">
        <f>E129+E132+E135+E136+E139+E140+E141+E142</f>
        <v>0</v>
      </c>
      <c r="F128" s="94"/>
    </row>
    <row r="129" spans="1:5" ht="12.75">
      <c r="A129" s="219" t="s">
        <v>933</v>
      </c>
      <c r="B129" s="220" t="s">
        <v>2421</v>
      </c>
      <c r="C129" s="221" t="s">
        <v>1886</v>
      </c>
      <c r="D129" s="373">
        <f>D130+D131</f>
        <v>0</v>
      </c>
      <c r="E129" s="373">
        <f>E130+E131</f>
        <v>0</v>
      </c>
    </row>
    <row r="130" spans="1:5" ht="12.75">
      <c r="A130" s="219" t="s">
        <v>2422</v>
      </c>
      <c r="B130" s="220" t="s">
        <v>2423</v>
      </c>
      <c r="C130" s="221" t="s">
        <v>1888</v>
      </c>
      <c r="D130" s="371">
        <v>0</v>
      </c>
      <c r="E130" s="371">
        <v>0</v>
      </c>
    </row>
    <row r="131" spans="1:5" ht="12.75">
      <c r="A131" s="219" t="s">
        <v>2424</v>
      </c>
      <c r="B131" s="220" t="s">
        <v>2425</v>
      </c>
      <c r="C131" s="221" t="s">
        <v>1890</v>
      </c>
      <c r="D131" s="371">
        <v>0</v>
      </c>
      <c r="E131" s="371">
        <v>0</v>
      </c>
    </row>
    <row r="132" spans="1:5" ht="12.75">
      <c r="A132" s="219" t="s">
        <v>936</v>
      </c>
      <c r="B132" s="220" t="s">
        <v>653</v>
      </c>
      <c r="C132" s="221" t="s">
        <v>1892</v>
      </c>
      <c r="D132" s="373">
        <f>D133+D134</f>
        <v>0</v>
      </c>
      <c r="E132" s="373">
        <f>E133+E134</f>
        <v>0</v>
      </c>
    </row>
    <row r="133" spans="1:5" ht="12.75">
      <c r="A133" s="219" t="s">
        <v>654</v>
      </c>
      <c r="B133" s="220" t="s">
        <v>655</v>
      </c>
      <c r="C133" s="221" t="s">
        <v>1895</v>
      </c>
      <c r="D133" s="371">
        <v>0</v>
      </c>
      <c r="E133" s="371">
        <v>0</v>
      </c>
    </row>
    <row r="134" spans="1:5" ht="12.75">
      <c r="A134" s="219" t="s">
        <v>656</v>
      </c>
      <c r="B134" s="220" t="s">
        <v>657</v>
      </c>
      <c r="C134" s="221" t="s">
        <v>1898</v>
      </c>
      <c r="D134" s="371">
        <v>0</v>
      </c>
      <c r="E134" s="371">
        <v>0</v>
      </c>
    </row>
    <row r="135" spans="1:5" ht="12.75">
      <c r="A135" s="219" t="s">
        <v>938</v>
      </c>
      <c r="B135" s="220" t="s">
        <v>658</v>
      </c>
      <c r="C135" s="221" t="s">
        <v>1901</v>
      </c>
      <c r="D135" s="371">
        <v>0</v>
      </c>
      <c r="E135" s="371">
        <v>0</v>
      </c>
    </row>
    <row r="136" spans="1:5" ht="12.75">
      <c r="A136" s="219" t="s">
        <v>940</v>
      </c>
      <c r="B136" s="220" t="s">
        <v>659</v>
      </c>
      <c r="C136" s="221" t="s">
        <v>1904</v>
      </c>
      <c r="D136" s="373">
        <f>D137+D138</f>
        <v>0</v>
      </c>
      <c r="E136" s="373">
        <f>E137+E138</f>
        <v>0</v>
      </c>
    </row>
    <row r="137" spans="1:5" ht="12.75">
      <c r="A137" s="219" t="s">
        <v>631</v>
      </c>
      <c r="B137" s="220" t="s">
        <v>632</v>
      </c>
      <c r="C137" s="221" t="s">
        <v>1907</v>
      </c>
      <c r="D137" s="371">
        <v>0</v>
      </c>
      <c r="E137" s="371">
        <v>0</v>
      </c>
    </row>
    <row r="138" spans="1:5" ht="12.75">
      <c r="A138" s="219" t="s">
        <v>633</v>
      </c>
      <c r="B138" s="220" t="s">
        <v>634</v>
      </c>
      <c r="C138" s="221" t="s">
        <v>1910</v>
      </c>
      <c r="D138" s="371">
        <v>0</v>
      </c>
      <c r="E138" s="371">
        <v>0</v>
      </c>
    </row>
    <row r="139" spans="1:5" ht="12.75">
      <c r="A139" s="219" t="s">
        <v>943</v>
      </c>
      <c r="B139" s="220" t="s">
        <v>635</v>
      </c>
      <c r="C139" s="221" t="s">
        <v>1913</v>
      </c>
      <c r="D139" s="371">
        <v>0</v>
      </c>
      <c r="E139" s="371">
        <v>0</v>
      </c>
    </row>
    <row r="140" spans="1:5" ht="12.75">
      <c r="A140" s="219" t="s">
        <v>945</v>
      </c>
      <c r="B140" s="220" t="s">
        <v>636</v>
      </c>
      <c r="C140" s="221" t="s">
        <v>1916</v>
      </c>
      <c r="D140" s="371">
        <v>0</v>
      </c>
      <c r="E140" s="371">
        <v>0</v>
      </c>
    </row>
    <row r="141" spans="1:5" ht="12.75">
      <c r="A141" s="219" t="s">
        <v>947</v>
      </c>
      <c r="B141" s="220" t="s">
        <v>637</v>
      </c>
      <c r="C141" s="221" t="s">
        <v>1918</v>
      </c>
      <c r="D141" s="371">
        <v>0</v>
      </c>
      <c r="E141" s="371">
        <v>0</v>
      </c>
    </row>
    <row r="142" spans="1:5" ht="12.75">
      <c r="A142" s="219" t="s">
        <v>950</v>
      </c>
      <c r="B142" s="220" t="s">
        <v>638</v>
      </c>
      <c r="C142" s="221" t="s">
        <v>1920</v>
      </c>
      <c r="D142" s="371">
        <v>0</v>
      </c>
      <c r="E142" s="371">
        <v>0</v>
      </c>
    </row>
    <row r="143" spans="1:6" s="104" customFormat="1" ht="25.5">
      <c r="A143" s="223" t="s">
        <v>639</v>
      </c>
      <c r="B143" s="226" t="s">
        <v>640</v>
      </c>
      <c r="C143" s="216" t="s">
        <v>1922</v>
      </c>
      <c r="D143" s="373">
        <f>D144+D147+D148+D149+D150+D151+D152+D153+D154</f>
        <v>0</v>
      </c>
      <c r="E143" s="373">
        <f>E144+E147+E148+E149+E150+E151+E152+E153+E154</f>
        <v>0</v>
      </c>
      <c r="F143" s="94"/>
    </row>
    <row r="144" spans="1:5" ht="12.75">
      <c r="A144" s="219" t="s">
        <v>957</v>
      </c>
      <c r="B144" s="220" t="s">
        <v>641</v>
      </c>
      <c r="C144" s="221" t="s">
        <v>998</v>
      </c>
      <c r="D144" s="392">
        <f>D145+D146</f>
        <v>0</v>
      </c>
      <c r="E144" s="392">
        <f>E145+E146</f>
        <v>0</v>
      </c>
    </row>
    <row r="145" spans="1:5" ht="12.75">
      <c r="A145" s="219" t="s">
        <v>642</v>
      </c>
      <c r="B145" s="220" t="s">
        <v>643</v>
      </c>
      <c r="C145" s="221" t="s">
        <v>1000</v>
      </c>
      <c r="D145" s="371">
        <v>0</v>
      </c>
      <c r="E145" s="371">
        <v>0</v>
      </c>
    </row>
    <row r="146" spans="1:5" ht="12.75">
      <c r="A146" s="219" t="s">
        <v>644</v>
      </c>
      <c r="B146" s="220" t="s">
        <v>645</v>
      </c>
      <c r="C146" s="221" t="s">
        <v>1002</v>
      </c>
      <c r="D146" s="371">
        <v>0</v>
      </c>
      <c r="E146" s="371">
        <v>0</v>
      </c>
    </row>
    <row r="147" spans="1:5" ht="12.75">
      <c r="A147" s="219" t="s">
        <v>959</v>
      </c>
      <c r="B147" s="220" t="s">
        <v>646</v>
      </c>
      <c r="C147" s="221" t="s">
        <v>1004</v>
      </c>
      <c r="D147" s="371">
        <v>0</v>
      </c>
      <c r="E147" s="371">
        <v>0</v>
      </c>
    </row>
    <row r="148" spans="1:5" ht="12.75">
      <c r="A148" s="219" t="s">
        <v>962</v>
      </c>
      <c r="B148" s="220" t="s">
        <v>647</v>
      </c>
      <c r="C148" s="221" t="s">
        <v>1006</v>
      </c>
      <c r="D148" s="371">
        <v>0</v>
      </c>
      <c r="E148" s="371">
        <v>0</v>
      </c>
    </row>
    <row r="149" spans="1:5" ht="12.75">
      <c r="A149" s="219" t="s">
        <v>965</v>
      </c>
      <c r="B149" s="220" t="s">
        <v>648</v>
      </c>
      <c r="C149" s="221" t="s">
        <v>1008</v>
      </c>
      <c r="D149" s="371">
        <v>0</v>
      </c>
      <c r="E149" s="371">
        <v>0</v>
      </c>
    </row>
    <row r="150" spans="1:5" ht="12.75">
      <c r="A150" s="219" t="s">
        <v>968</v>
      </c>
      <c r="B150" s="220" t="s">
        <v>649</v>
      </c>
      <c r="C150" s="221" t="s">
        <v>1010</v>
      </c>
      <c r="D150" s="371">
        <v>0</v>
      </c>
      <c r="E150" s="371">
        <v>0</v>
      </c>
    </row>
    <row r="151" spans="1:5" ht="12.75">
      <c r="A151" s="219" t="s">
        <v>971</v>
      </c>
      <c r="B151" s="220" t="s">
        <v>650</v>
      </c>
      <c r="C151" s="221" t="s">
        <v>1013</v>
      </c>
      <c r="D151" s="371">
        <v>0</v>
      </c>
      <c r="E151" s="371">
        <v>0</v>
      </c>
    </row>
    <row r="152" spans="1:5" ht="25.5">
      <c r="A152" s="230" t="s">
        <v>974</v>
      </c>
      <c r="B152" s="231" t="s">
        <v>651</v>
      </c>
      <c r="C152" s="221" t="s">
        <v>1016</v>
      </c>
      <c r="D152" s="371">
        <v>0</v>
      </c>
      <c r="E152" s="371">
        <v>0</v>
      </c>
    </row>
    <row r="153" spans="1:5" ht="12.75">
      <c r="A153" s="219" t="s">
        <v>977</v>
      </c>
      <c r="B153" s="220" t="s">
        <v>652</v>
      </c>
      <c r="C153" s="221" t="s">
        <v>1946</v>
      </c>
      <c r="D153" s="371">
        <v>0</v>
      </c>
      <c r="E153" s="371">
        <v>0</v>
      </c>
    </row>
    <row r="154" spans="1:5" ht="12.75" customHeight="1" thickBot="1">
      <c r="A154" s="232" t="s">
        <v>980</v>
      </c>
      <c r="B154" s="233" t="s">
        <v>2810</v>
      </c>
      <c r="C154" s="234" t="s">
        <v>1949</v>
      </c>
      <c r="D154" s="374">
        <v>0</v>
      </c>
      <c r="E154" s="374">
        <v>0</v>
      </c>
    </row>
    <row r="155" spans="1:5" ht="12.75" customHeight="1">
      <c r="A155" s="238"/>
      <c r="B155" s="236"/>
      <c r="C155" s="237"/>
      <c r="D155" s="664"/>
      <c r="E155" s="664"/>
    </row>
    <row r="156" spans="1:5" ht="12.75" customHeight="1">
      <c r="A156" s="238"/>
      <c r="B156" s="236"/>
      <c r="C156" s="237"/>
      <c r="D156" s="664"/>
      <c r="E156" s="664"/>
    </row>
    <row r="157" spans="1:5" ht="12.75" customHeight="1">
      <c r="A157" s="238"/>
      <c r="B157" s="236"/>
      <c r="C157" s="237"/>
      <c r="D157" s="664"/>
      <c r="E157" s="664"/>
    </row>
    <row r="158" spans="1:5" ht="12.75" customHeight="1">
      <c r="A158" s="238"/>
      <c r="B158" s="236"/>
      <c r="C158" s="237"/>
      <c r="D158" s="664"/>
      <c r="E158" s="664"/>
    </row>
    <row r="159" spans="1:5" ht="12.75" customHeight="1">
      <c r="A159" s="235" t="s">
        <v>665</v>
      </c>
      <c r="B159" s="236"/>
      <c r="C159" s="237"/>
      <c r="D159" s="393"/>
      <c r="E159" s="394"/>
    </row>
    <row r="160" spans="1:5" ht="14.25">
      <c r="A160" s="132" t="s">
        <v>2</v>
      </c>
      <c r="B160" s="133"/>
      <c r="C160" s="237"/>
      <c r="D160" s="393"/>
      <c r="E160" s="394"/>
    </row>
    <row r="161" spans="1:5" ht="12.75">
      <c r="A161" s="129" t="s">
        <v>2177</v>
      </c>
      <c r="B161" s="134"/>
      <c r="E161" s="385"/>
    </row>
    <row r="162" spans="1:2" ht="12.75">
      <c r="A162" s="129" t="s">
        <v>2178</v>
      </c>
      <c r="B162" s="134"/>
    </row>
    <row r="163" spans="1:2" ht="12.75">
      <c r="A163" s="129" t="s">
        <v>1816</v>
      </c>
      <c r="B163" s="134"/>
    </row>
    <row r="164" spans="1:2" ht="12.75">
      <c r="A164" s="129" t="s">
        <v>2180</v>
      </c>
      <c r="B164" s="134"/>
    </row>
    <row r="165" spans="1:2" ht="12.75">
      <c r="A165" s="129" t="s">
        <v>2181</v>
      </c>
      <c r="B165" s="134"/>
    </row>
    <row r="166" spans="1:3" ht="12.75">
      <c r="A166" s="129" t="s">
        <v>2182</v>
      </c>
      <c r="B166" s="134"/>
      <c r="C166" s="205"/>
    </row>
    <row r="167" spans="1:4" ht="12.75">
      <c r="A167" s="238"/>
      <c r="B167" s="236"/>
      <c r="C167" s="205"/>
      <c r="D167" s="395"/>
    </row>
    <row r="168" spans="1:4" ht="12.75">
      <c r="A168" s="238"/>
      <c r="B168" s="236"/>
      <c r="C168" s="205"/>
      <c r="D168" s="395"/>
    </row>
    <row r="169" spans="1:4" ht="12.75">
      <c r="A169" s="238"/>
      <c r="B169" s="129" t="s">
        <v>1651</v>
      </c>
      <c r="C169" s="205"/>
      <c r="D169" s="395"/>
    </row>
    <row r="170" spans="1:2" ht="19.5" customHeight="1">
      <c r="A170" s="129"/>
      <c r="B170" s="629"/>
    </row>
    <row r="171" spans="1:5" ht="12.75">
      <c r="A171" s="72"/>
      <c r="B171" s="441"/>
      <c r="D171" s="744" t="s">
        <v>2172</v>
      </c>
      <c r="E171" s="744"/>
    </row>
    <row r="172" spans="2:5" ht="12.75">
      <c r="B172" s="136" t="s">
        <v>2171</v>
      </c>
      <c r="D172" s="744" t="s">
        <v>2174</v>
      </c>
      <c r="E172" s="744"/>
    </row>
    <row r="173" spans="2:5" ht="22.5" customHeight="1">
      <c r="B173" s="678"/>
      <c r="C173" s="124" t="s">
        <v>2811</v>
      </c>
      <c r="D173" s="364"/>
      <c r="E173" s="364"/>
    </row>
    <row r="174" spans="2:5" ht="12.75">
      <c r="B174" s="136"/>
      <c r="D174" s="364"/>
      <c r="E174" s="364"/>
    </row>
    <row r="175" spans="2:5" ht="12.75">
      <c r="B175" s="136" t="s">
        <v>2175</v>
      </c>
      <c r="D175" s="799"/>
      <c r="E175" s="799"/>
    </row>
    <row r="176" spans="1:5" ht="21" customHeight="1">
      <c r="A176" s="72"/>
      <c r="B176" s="571"/>
      <c r="C176" s="72"/>
      <c r="D176" s="745" t="s">
        <v>2176</v>
      </c>
      <c r="E176" s="745"/>
    </row>
    <row r="177" spans="2:5" ht="12.75">
      <c r="B177" s="135" t="s">
        <v>2812</v>
      </c>
      <c r="D177" s="796"/>
      <c r="E177" s="796"/>
    </row>
    <row r="178" spans="1:5" ht="12.75">
      <c r="A178" s="72"/>
      <c r="B178" s="442"/>
      <c r="D178" s="72"/>
      <c r="E178" s="72"/>
    </row>
    <row r="182" ht="12.75">
      <c r="B182" s="239"/>
    </row>
    <row r="183" ht="12.75">
      <c r="B183" s="239"/>
    </row>
    <row r="184" ht="12.75">
      <c r="B184" s="239"/>
    </row>
    <row r="185" ht="12.75">
      <c r="B185" s="239"/>
    </row>
    <row r="186" ht="12.75">
      <c r="B186" s="239"/>
    </row>
    <row r="187" ht="12.75">
      <c r="B187" s="239"/>
    </row>
    <row r="188" ht="12.75">
      <c r="B188" s="239"/>
    </row>
    <row r="189" ht="12.75">
      <c r="B189" s="239"/>
    </row>
    <row r="190" ht="12.75">
      <c r="B190" s="239"/>
    </row>
    <row r="191" ht="12.75">
      <c r="B191" s="239"/>
    </row>
    <row r="192" ht="12.75">
      <c r="B192" s="239"/>
    </row>
    <row r="193" ht="12.75">
      <c r="B193" s="239"/>
    </row>
    <row r="194" ht="12.75">
      <c r="B194" s="239"/>
    </row>
    <row r="195" ht="12.75">
      <c r="B195" s="239"/>
    </row>
    <row r="196" ht="12.75">
      <c r="B196" s="239"/>
    </row>
    <row r="197" ht="12.75">
      <c r="B197" s="239"/>
    </row>
    <row r="198" ht="12.75">
      <c r="B198" s="239"/>
    </row>
    <row r="199" ht="12.75">
      <c r="B199" s="239"/>
    </row>
    <row r="200" ht="12.75">
      <c r="B200" s="239"/>
    </row>
    <row r="201" ht="12.75">
      <c r="B201" s="239"/>
    </row>
    <row r="202" ht="12.75">
      <c r="B202" s="239"/>
    </row>
    <row r="203" ht="12.75">
      <c r="B203" s="239"/>
    </row>
    <row r="204" ht="12.75">
      <c r="B204" s="239"/>
    </row>
    <row r="205" ht="12.75">
      <c r="B205" s="239"/>
    </row>
    <row r="206" ht="12.75">
      <c r="B206" s="239"/>
    </row>
    <row r="207" ht="12.75">
      <c r="B207" s="239"/>
    </row>
    <row r="208" ht="12.75">
      <c r="B208" s="239"/>
    </row>
    <row r="209" ht="12.75">
      <c r="B209" s="239"/>
    </row>
    <row r="210" ht="12.75">
      <c r="B210" s="239"/>
    </row>
    <row r="211" ht="12.75">
      <c r="B211" s="239"/>
    </row>
    <row r="212" ht="12.75">
      <c r="B212" s="239"/>
    </row>
    <row r="213" ht="12.75">
      <c r="B213" s="239"/>
    </row>
    <row r="214" ht="12.75">
      <c r="B214" s="239"/>
    </row>
    <row r="215" ht="12.75">
      <c r="B215" s="239"/>
    </row>
    <row r="216" ht="12.75">
      <c r="B216" s="239"/>
    </row>
    <row r="217" ht="12.75">
      <c r="B217" s="239"/>
    </row>
    <row r="218" ht="12.75">
      <c r="B218" s="239"/>
    </row>
    <row r="219" ht="12.75">
      <c r="B219" s="239"/>
    </row>
    <row r="220" ht="12.75">
      <c r="B220" s="239"/>
    </row>
    <row r="221" ht="12.75">
      <c r="B221" s="239"/>
    </row>
    <row r="222" ht="12.75">
      <c r="B222" s="239"/>
    </row>
    <row r="223" ht="12.75">
      <c r="B223" s="239"/>
    </row>
    <row r="224" ht="12.75">
      <c r="B224" s="239"/>
    </row>
    <row r="225" ht="12.75">
      <c r="B225" s="239"/>
    </row>
    <row r="226" ht="12.75">
      <c r="B226" s="239"/>
    </row>
    <row r="227" ht="12.75">
      <c r="B227" s="239"/>
    </row>
    <row r="228" ht="12.75">
      <c r="B228" s="239"/>
    </row>
    <row r="229" ht="12.75">
      <c r="B229" s="239"/>
    </row>
    <row r="230" ht="12.75">
      <c r="B230" s="239"/>
    </row>
    <row r="231" ht="12.75">
      <c r="B231" s="239"/>
    </row>
    <row r="232" ht="12.75">
      <c r="B232" s="239"/>
    </row>
    <row r="233" ht="12.75">
      <c r="B233" s="239"/>
    </row>
    <row r="234" ht="12.75">
      <c r="B234" s="239"/>
    </row>
    <row r="235" ht="12.75">
      <c r="B235" s="239"/>
    </row>
    <row r="236" ht="12.75">
      <c r="B236" s="239"/>
    </row>
    <row r="237" ht="12.75">
      <c r="B237" s="239"/>
    </row>
    <row r="238" ht="12.75">
      <c r="B238" s="239"/>
    </row>
    <row r="239" ht="12.75">
      <c r="B239" s="239"/>
    </row>
    <row r="240" ht="12.75">
      <c r="B240" s="239"/>
    </row>
    <row r="241" ht="12.75">
      <c r="B241" s="239"/>
    </row>
    <row r="242" ht="12.75">
      <c r="B242" s="239"/>
    </row>
    <row r="243" ht="12.75">
      <c r="B243" s="239"/>
    </row>
    <row r="244" ht="12.75">
      <c r="B244" s="239"/>
    </row>
    <row r="245" ht="12.75">
      <c r="B245" s="239"/>
    </row>
    <row r="246" ht="12.75">
      <c r="B246" s="239"/>
    </row>
    <row r="247" ht="12.75">
      <c r="B247" s="239"/>
    </row>
    <row r="248" ht="12.75">
      <c r="B248" s="239"/>
    </row>
    <row r="249" ht="12.75">
      <c r="B249" s="239"/>
    </row>
    <row r="250" ht="12.75">
      <c r="B250" s="239"/>
    </row>
    <row r="251" ht="12.75">
      <c r="B251" s="239"/>
    </row>
    <row r="252" ht="12.75">
      <c r="B252" s="239"/>
    </row>
    <row r="253" ht="12.75">
      <c r="B253" s="239"/>
    </row>
    <row r="254" ht="12.75">
      <c r="B254" s="239"/>
    </row>
    <row r="255" ht="12.75">
      <c r="B255" s="239"/>
    </row>
    <row r="256" ht="12.75">
      <c r="B256" s="239"/>
    </row>
    <row r="257" ht="12.75">
      <c r="B257" s="239"/>
    </row>
    <row r="258" ht="12.75">
      <c r="B258" s="239"/>
    </row>
    <row r="259" ht="12.75">
      <c r="B259" s="239"/>
    </row>
    <row r="260" ht="12.75">
      <c r="B260" s="239"/>
    </row>
    <row r="261" ht="12.75">
      <c r="B261" s="239"/>
    </row>
    <row r="262" ht="12.75">
      <c r="B262" s="239"/>
    </row>
    <row r="263" ht="12.75">
      <c r="B263" s="239"/>
    </row>
    <row r="264" ht="12.75">
      <c r="B264" s="239"/>
    </row>
    <row r="265" ht="12.75">
      <c r="B265" s="239"/>
    </row>
    <row r="266" ht="12.75">
      <c r="B266" s="239"/>
    </row>
    <row r="267" ht="12.75">
      <c r="B267" s="239"/>
    </row>
    <row r="268" ht="12.75">
      <c r="B268" s="239"/>
    </row>
    <row r="269" ht="12.75">
      <c r="B269" s="239"/>
    </row>
    <row r="270" ht="12.75">
      <c r="B270" s="239"/>
    </row>
    <row r="271" ht="12.75">
      <c r="B271" s="239"/>
    </row>
    <row r="272" ht="12.75">
      <c r="B272" s="239"/>
    </row>
    <row r="273" ht="12.75">
      <c r="B273" s="239"/>
    </row>
    <row r="274" ht="12.75">
      <c r="B274" s="239"/>
    </row>
    <row r="275" ht="12.75">
      <c r="B275" s="239"/>
    </row>
    <row r="276" ht="12.75">
      <c r="B276" s="239"/>
    </row>
    <row r="277" ht="12.75">
      <c r="B277" s="239"/>
    </row>
    <row r="278" ht="12.75">
      <c r="B278" s="239"/>
    </row>
    <row r="279" ht="12.75">
      <c r="B279" s="239"/>
    </row>
    <row r="280" ht="12.75">
      <c r="B280" s="239"/>
    </row>
    <row r="281" ht="12.75">
      <c r="B281" s="239"/>
    </row>
    <row r="282" ht="12.75">
      <c r="B282" s="239"/>
    </row>
    <row r="283" ht="12.75">
      <c r="B283" s="239"/>
    </row>
    <row r="284" ht="12.75">
      <c r="B284" s="239"/>
    </row>
    <row r="285" ht="12.75">
      <c r="B285" s="239"/>
    </row>
    <row r="286" ht="12.75">
      <c r="B286" s="239"/>
    </row>
    <row r="287" ht="12.75">
      <c r="B287" s="239"/>
    </row>
    <row r="288" ht="12.75">
      <c r="B288" s="239"/>
    </row>
    <row r="289" ht="12.75">
      <c r="B289" s="239"/>
    </row>
    <row r="290" ht="12.75">
      <c r="B290" s="239"/>
    </row>
    <row r="291" ht="12.75">
      <c r="B291" s="239"/>
    </row>
    <row r="292" ht="12.75">
      <c r="B292" s="239"/>
    </row>
    <row r="293" ht="12.75">
      <c r="B293" s="239"/>
    </row>
    <row r="294" ht="12.75">
      <c r="B294" s="239"/>
    </row>
    <row r="295" ht="12.75">
      <c r="B295" s="239"/>
    </row>
    <row r="296" ht="12.75">
      <c r="B296" s="239"/>
    </row>
    <row r="297" ht="12.75">
      <c r="B297" s="239"/>
    </row>
    <row r="298" ht="12.75">
      <c r="B298" s="239"/>
    </row>
    <row r="299" ht="12.75">
      <c r="B299" s="239"/>
    </row>
    <row r="300" ht="12.75">
      <c r="B300" s="239"/>
    </row>
    <row r="301" ht="12.75">
      <c r="B301" s="239"/>
    </row>
    <row r="302" ht="12.75">
      <c r="B302" s="239"/>
    </row>
    <row r="303" ht="12.75">
      <c r="B303" s="239"/>
    </row>
    <row r="304" ht="12.75">
      <c r="B304" s="239"/>
    </row>
    <row r="305" ht="12.75">
      <c r="B305" s="239"/>
    </row>
    <row r="306" ht="12.75">
      <c r="B306" s="239"/>
    </row>
    <row r="307" ht="12.75">
      <c r="B307" s="239"/>
    </row>
    <row r="308" ht="12.75">
      <c r="B308" s="239"/>
    </row>
    <row r="309" ht="12.75">
      <c r="B309" s="239"/>
    </row>
    <row r="310" ht="12.75">
      <c r="B310" s="239"/>
    </row>
    <row r="311" ht="12.75">
      <c r="B311" s="239"/>
    </row>
    <row r="312" ht="12.75">
      <c r="B312" s="239"/>
    </row>
    <row r="313" ht="12.75">
      <c r="B313" s="239"/>
    </row>
    <row r="314" ht="12.75">
      <c r="B314" s="239"/>
    </row>
    <row r="315" ht="12.75">
      <c r="B315" s="239"/>
    </row>
    <row r="316" ht="12.75">
      <c r="B316" s="239"/>
    </row>
    <row r="317" ht="12.75">
      <c r="B317" s="239"/>
    </row>
    <row r="318" ht="12.75">
      <c r="B318" s="239"/>
    </row>
    <row r="319" ht="12.75">
      <c r="B319" s="239"/>
    </row>
    <row r="320" ht="12.75">
      <c r="B320" s="239"/>
    </row>
    <row r="321" ht="12.75">
      <c r="B321" s="239"/>
    </row>
    <row r="322" ht="12.75">
      <c r="B322" s="239"/>
    </row>
    <row r="323" ht="12.75">
      <c r="B323" s="239"/>
    </row>
    <row r="324" ht="12.75">
      <c r="B324" s="239"/>
    </row>
    <row r="325" ht="12.75">
      <c r="B325" s="239"/>
    </row>
    <row r="326" ht="12.75">
      <c r="B326" s="239"/>
    </row>
    <row r="327" ht="12.75">
      <c r="B327" s="239"/>
    </row>
    <row r="328" ht="12.75">
      <c r="B328" s="239"/>
    </row>
    <row r="329" ht="12.75">
      <c r="B329" s="239"/>
    </row>
    <row r="330" ht="12.75">
      <c r="B330" s="239"/>
    </row>
    <row r="331" ht="12.75">
      <c r="B331" s="239"/>
    </row>
    <row r="332" ht="12.75">
      <c r="B332" s="239"/>
    </row>
    <row r="333" ht="12.75">
      <c r="B333" s="239"/>
    </row>
    <row r="334" ht="12.75">
      <c r="B334" s="239"/>
    </row>
    <row r="335" ht="12.75">
      <c r="B335" s="239"/>
    </row>
    <row r="336" ht="12.75">
      <c r="B336" s="239"/>
    </row>
    <row r="337" ht="12.75">
      <c r="B337" s="239"/>
    </row>
    <row r="338" ht="12.75">
      <c r="B338" s="239"/>
    </row>
    <row r="339" ht="12.75">
      <c r="B339" s="239"/>
    </row>
    <row r="340" ht="12.75">
      <c r="B340" s="239"/>
    </row>
    <row r="341" ht="12.75">
      <c r="B341" s="239"/>
    </row>
    <row r="342" ht="12.75">
      <c r="B342" s="239"/>
    </row>
    <row r="343" ht="12.75">
      <c r="B343" s="239"/>
    </row>
    <row r="344" ht="12.75">
      <c r="B344" s="239"/>
    </row>
    <row r="345" ht="12.75">
      <c r="B345" s="239"/>
    </row>
    <row r="346" ht="12.75">
      <c r="B346" s="239"/>
    </row>
    <row r="347" ht="12.75">
      <c r="B347" s="239"/>
    </row>
    <row r="348" ht="12.75">
      <c r="B348" s="239"/>
    </row>
    <row r="349" ht="12.75">
      <c r="B349" s="239"/>
    </row>
    <row r="350" ht="12.75">
      <c r="B350" s="239"/>
    </row>
    <row r="351" ht="12.75">
      <c r="B351" s="239"/>
    </row>
    <row r="352" ht="12.75">
      <c r="B352" s="239"/>
    </row>
    <row r="353" ht="12.75">
      <c r="B353" s="239"/>
    </row>
    <row r="354" ht="12.75">
      <c r="B354" s="239"/>
    </row>
    <row r="355" ht="12.75">
      <c r="B355" s="239"/>
    </row>
    <row r="356" ht="12.75">
      <c r="B356" s="239"/>
    </row>
    <row r="357" ht="12.75">
      <c r="B357" s="239"/>
    </row>
    <row r="358" ht="12.75">
      <c r="B358" s="239"/>
    </row>
    <row r="359" ht="12.75">
      <c r="B359" s="239"/>
    </row>
    <row r="360" ht="12.75">
      <c r="B360" s="239"/>
    </row>
    <row r="361" ht="12.75">
      <c r="B361" s="239"/>
    </row>
    <row r="362" ht="12.75">
      <c r="B362" s="239"/>
    </row>
    <row r="363" ht="12.75">
      <c r="B363" s="239"/>
    </row>
    <row r="364" ht="12.75">
      <c r="B364" s="239"/>
    </row>
    <row r="365" ht="12.75">
      <c r="B365" s="239"/>
    </row>
    <row r="366" ht="12.75">
      <c r="B366" s="239"/>
    </row>
    <row r="367" ht="12.75">
      <c r="B367" s="239"/>
    </row>
    <row r="368" ht="12.75">
      <c r="B368" s="239"/>
    </row>
    <row r="369" ht="12.75">
      <c r="B369" s="239"/>
    </row>
    <row r="370" ht="12.75">
      <c r="B370" s="239"/>
    </row>
    <row r="371" ht="12.75">
      <c r="B371" s="239"/>
    </row>
    <row r="372" ht="12.75">
      <c r="B372" s="239"/>
    </row>
    <row r="373" ht="12.75">
      <c r="B373" s="239"/>
    </row>
    <row r="374" ht="12.75">
      <c r="B374" s="239"/>
    </row>
    <row r="375" ht="12.75">
      <c r="B375" s="239"/>
    </row>
    <row r="376" ht="12.75">
      <c r="B376" s="239"/>
    </row>
    <row r="377" ht="12.75">
      <c r="B377" s="239"/>
    </row>
    <row r="378" ht="12.75">
      <c r="B378" s="239"/>
    </row>
    <row r="379" ht="12.75">
      <c r="B379" s="239"/>
    </row>
    <row r="380" ht="12.75">
      <c r="B380" s="239"/>
    </row>
    <row r="381" ht="12.75">
      <c r="B381" s="239"/>
    </row>
    <row r="382" ht="12.75">
      <c r="B382" s="239"/>
    </row>
    <row r="383" ht="12.75">
      <c r="B383" s="239"/>
    </row>
    <row r="384" ht="12.75">
      <c r="B384" s="239"/>
    </row>
    <row r="385" ht="12.75">
      <c r="B385" s="239"/>
    </row>
    <row r="386" ht="12.75">
      <c r="B386" s="239"/>
    </row>
    <row r="387" ht="12.75">
      <c r="B387" s="239"/>
    </row>
    <row r="388" ht="12.75">
      <c r="B388" s="239"/>
    </row>
    <row r="389" ht="12.75">
      <c r="B389" s="239"/>
    </row>
    <row r="390" ht="12.75">
      <c r="B390" s="239"/>
    </row>
    <row r="391" ht="12.75">
      <c r="B391" s="239"/>
    </row>
    <row r="392" ht="12.75">
      <c r="B392" s="239"/>
    </row>
    <row r="393" ht="12.75">
      <c r="B393" s="239"/>
    </row>
    <row r="394" ht="12.75">
      <c r="B394" s="239"/>
    </row>
    <row r="395" ht="12.75">
      <c r="B395" s="239"/>
    </row>
    <row r="396" ht="12.75">
      <c r="B396" s="239"/>
    </row>
    <row r="397" ht="12.75">
      <c r="B397" s="239"/>
    </row>
    <row r="398" ht="12.75">
      <c r="B398" s="239"/>
    </row>
    <row r="399" ht="12.75">
      <c r="B399" s="239"/>
    </row>
    <row r="400" ht="12.75">
      <c r="B400" s="239"/>
    </row>
    <row r="401" ht="12.75">
      <c r="B401" s="239"/>
    </row>
    <row r="402" ht="12.75">
      <c r="B402" s="239"/>
    </row>
    <row r="403" ht="12.75">
      <c r="B403" s="239"/>
    </row>
    <row r="404" ht="12.75">
      <c r="B404" s="239"/>
    </row>
    <row r="405" ht="12.75">
      <c r="B405" s="239"/>
    </row>
    <row r="406" ht="12.75">
      <c r="B406" s="239"/>
    </row>
    <row r="407" ht="12.75">
      <c r="B407" s="239"/>
    </row>
    <row r="408" ht="12.75">
      <c r="B408" s="239"/>
    </row>
    <row r="409" ht="12.75">
      <c r="B409" s="239"/>
    </row>
    <row r="410" ht="12.75">
      <c r="B410" s="239"/>
    </row>
    <row r="411" ht="12.75">
      <c r="B411" s="239"/>
    </row>
    <row r="412" ht="12.75">
      <c r="B412" s="239"/>
    </row>
    <row r="413" ht="12.75">
      <c r="B413" s="239"/>
    </row>
    <row r="414" ht="12.75">
      <c r="B414" s="239"/>
    </row>
    <row r="415" ht="12.75">
      <c r="B415" s="239"/>
    </row>
    <row r="416" ht="12.75">
      <c r="B416" s="239"/>
    </row>
    <row r="417" ht="12.75">
      <c r="B417" s="239"/>
    </row>
    <row r="418" ht="12.75">
      <c r="B418" s="239"/>
    </row>
    <row r="419" ht="12.75">
      <c r="B419" s="239"/>
    </row>
    <row r="420" ht="12.75">
      <c r="B420" s="239"/>
    </row>
    <row r="421" ht="12.75">
      <c r="B421" s="239"/>
    </row>
    <row r="422" ht="12.75">
      <c r="B422" s="239"/>
    </row>
    <row r="423" ht="12.75">
      <c r="B423" s="239"/>
    </row>
    <row r="424" ht="12.75">
      <c r="B424" s="239"/>
    </row>
    <row r="425" ht="12.75">
      <c r="B425" s="239"/>
    </row>
    <row r="426" ht="12.75">
      <c r="B426" s="239"/>
    </row>
    <row r="427" ht="12.75">
      <c r="B427" s="239"/>
    </row>
    <row r="428" ht="12.75">
      <c r="B428" s="239"/>
    </row>
    <row r="429" ht="12.75">
      <c r="B429" s="239"/>
    </row>
    <row r="430" ht="12.75">
      <c r="B430" s="239"/>
    </row>
    <row r="431" ht="12.75">
      <c r="B431" s="239"/>
    </row>
    <row r="432" ht="12.75">
      <c r="B432" s="239"/>
    </row>
    <row r="433" ht="12.75">
      <c r="B433" s="239"/>
    </row>
    <row r="434" ht="12.75">
      <c r="B434" s="239"/>
    </row>
    <row r="435" ht="12.75">
      <c r="B435" s="239"/>
    </row>
    <row r="436" ht="12.75">
      <c r="B436" s="239"/>
    </row>
    <row r="437" ht="12.75">
      <c r="B437" s="239"/>
    </row>
    <row r="438" ht="12.75">
      <c r="B438" s="239"/>
    </row>
    <row r="439" ht="12.75">
      <c r="B439" s="239"/>
    </row>
    <row r="440" ht="12.75">
      <c r="B440" s="239"/>
    </row>
    <row r="441" ht="12.75">
      <c r="B441" s="239"/>
    </row>
    <row r="442" ht="12.75">
      <c r="B442" s="239"/>
    </row>
    <row r="443" ht="12.75">
      <c r="B443" s="239"/>
    </row>
    <row r="444" ht="12.75">
      <c r="B444" s="239"/>
    </row>
    <row r="445" ht="12.75">
      <c r="B445" s="239"/>
    </row>
    <row r="446" ht="12.75">
      <c r="B446" s="239"/>
    </row>
    <row r="447" ht="12.75">
      <c r="B447" s="239"/>
    </row>
    <row r="448" ht="12.75">
      <c r="B448" s="239"/>
    </row>
    <row r="449" ht="12.75">
      <c r="B449" s="239"/>
    </row>
    <row r="450" ht="12.75">
      <c r="B450" s="239"/>
    </row>
    <row r="451" ht="12.75">
      <c r="B451" s="239"/>
    </row>
    <row r="452" ht="12.75">
      <c r="B452" s="239"/>
    </row>
    <row r="453" ht="12.75">
      <c r="B453" s="239"/>
    </row>
    <row r="454" ht="12.75">
      <c r="B454" s="239"/>
    </row>
    <row r="455" ht="12.75">
      <c r="B455" s="239"/>
    </row>
    <row r="456" ht="12.75">
      <c r="B456" s="239"/>
    </row>
    <row r="457" ht="12.75">
      <c r="B457" s="239"/>
    </row>
    <row r="458" ht="12.75">
      <c r="B458" s="239"/>
    </row>
    <row r="459" ht="12.75">
      <c r="B459" s="239"/>
    </row>
    <row r="460" ht="12.75">
      <c r="B460" s="239"/>
    </row>
    <row r="461" ht="12.75">
      <c r="B461" s="239"/>
    </row>
    <row r="462" ht="12.75">
      <c r="B462" s="239"/>
    </row>
    <row r="463" ht="12.75">
      <c r="B463" s="239"/>
    </row>
    <row r="464" ht="12.75">
      <c r="B464" s="239"/>
    </row>
    <row r="465" ht="12.75">
      <c r="B465" s="239"/>
    </row>
    <row r="466" ht="12.75">
      <c r="B466" s="239"/>
    </row>
    <row r="467" ht="12.75">
      <c r="B467" s="239"/>
    </row>
    <row r="468" ht="12.75">
      <c r="B468" s="239"/>
    </row>
    <row r="469" ht="12.75">
      <c r="B469" s="239"/>
    </row>
    <row r="470" ht="12.75">
      <c r="B470" s="239"/>
    </row>
    <row r="471" ht="12.75">
      <c r="B471" s="239"/>
    </row>
    <row r="472" ht="12.75">
      <c r="B472" s="239"/>
    </row>
    <row r="473" ht="12.75">
      <c r="B473" s="239"/>
    </row>
    <row r="474" ht="12.75">
      <c r="B474" s="239"/>
    </row>
    <row r="475" ht="12.75">
      <c r="B475" s="239"/>
    </row>
    <row r="476" ht="12.75">
      <c r="B476" s="239"/>
    </row>
    <row r="477" ht="12.75">
      <c r="B477" s="239"/>
    </row>
    <row r="478" ht="12.75">
      <c r="B478" s="239"/>
    </row>
    <row r="479" ht="12.75">
      <c r="B479" s="239"/>
    </row>
    <row r="480" ht="12.75">
      <c r="B480" s="239"/>
    </row>
    <row r="481" ht="12.75">
      <c r="B481" s="239"/>
    </row>
    <row r="482" ht="12.75">
      <c r="B482" s="239"/>
    </row>
    <row r="483" ht="12.75">
      <c r="B483" s="239"/>
    </row>
    <row r="484" ht="12.75">
      <c r="B484" s="239"/>
    </row>
    <row r="485" ht="12.75">
      <c r="B485" s="239"/>
    </row>
    <row r="486" ht="12.75">
      <c r="B486" s="239"/>
    </row>
    <row r="487" ht="12.75">
      <c r="B487" s="239"/>
    </row>
    <row r="488" ht="12.75">
      <c r="B488" s="239"/>
    </row>
    <row r="489" ht="12.75">
      <c r="B489" s="239"/>
    </row>
    <row r="490" ht="12.75">
      <c r="B490" s="239"/>
    </row>
    <row r="491" ht="12.75">
      <c r="B491" s="239"/>
    </row>
    <row r="492" ht="12.75">
      <c r="B492" s="239"/>
    </row>
    <row r="493" ht="12.75">
      <c r="B493" s="239"/>
    </row>
    <row r="494" ht="12.75">
      <c r="B494" s="239"/>
    </row>
    <row r="495" ht="12.75">
      <c r="B495" s="239"/>
    </row>
    <row r="496" ht="12.75">
      <c r="B496" s="239"/>
    </row>
    <row r="497" ht="12.75">
      <c r="B497" s="239"/>
    </row>
    <row r="498" ht="12.75">
      <c r="B498" s="239"/>
    </row>
    <row r="499" ht="12.75">
      <c r="B499" s="239"/>
    </row>
    <row r="500" ht="12.75">
      <c r="B500" s="239"/>
    </row>
    <row r="501" ht="12.75">
      <c r="B501" s="239"/>
    </row>
    <row r="502" ht="12.75">
      <c r="B502" s="239"/>
    </row>
    <row r="503" ht="12.75">
      <c r="B503" s="239"/>
    </row>
    <row r="504" ht="12.75">
      <c r="B504" s="239"/>
    </row>
    <row r="505" ht="12.75">
      <c r="B505" s="239"/>
    </row>
    <row r="506" ht="12.75">
      <c r="B506" s="239"/>
    </row>
    <row r="507" ht="12.75">
      <c r="B507" s="239"/>
    </row>
    <row r="508" ht="12.75">
      <c r="B508" s="239"/>
    </row>
    <row r="509" ht="12.75">
      <c r="B509" s="239"/>
    </row>
    <row r="510" ht="12.75">
      <c r="B510" s="239"/>
    </row>
    <row r="511" ht="12.75">
      <c r="B511" s="239"/>
    </row>
    <row r="512" ht="12.75">
      <c r="B512" s="239"/>
    </row>
    <row r="513" ht="12.75">
      <c r="B513" s="239"/>
    </row>
    <row r="514" ht="12.75">
      <c r="B514" s="239"/>
    </row>
    <row r="515" ht="12.75">
      <c r="B515" s="239"/>
    </row>
    <row r="516" ht="12.75">
      <c r="B516" s="239"/>
    </row>
    <row r="517" ht="12.75">
      <c r="B517" s="239"/>
    </row>
    <row r="518" ht="12.75">
      <c r="B518" s="239"/>
    </row>
    <row r="519" ht="12.75">
      <c r="B519" s="239"/>
    </row>
    <row r="520" ht="12.75">
      <c r="B520" s="239"/>
    </row>
    <row r="521" ht="12.75">
      <c r="B521" s="239"/>
    </row>
    <row r="522" ht="12.75">
      <c r="B522" s="239"/>
    </row>
    <row r="523" ht="12.75">
      <c r="B523" s="239"/>
    </row>
    <row r="524" ht="12.75">
      <c r="B524" s="239"/>
    </row>
    <row r="525" ht="12.75">
      <c r="B525" s="239"/>
    </row>
    <row r="526" ht="12.75">
      <c r="B526" s="239"/>
    </row>
    <row r="527" ht="12.75">
      <c r="B527" s="239"/>
    </row>
    <row r="528" ht="12.75">
      <c r="B528" s="239"/>
    </row>
    <row r="529" ht="12.75">
      <c r="B529" s="239"/>
    </row>
    <row r="530" ht="12.75">
      <c r="B530" s="239"/>
    </row>
    <row r="531" ht="12.75">
      <c r="B531" s="239"/>
    </row>
    <row r="532" ht="12.75">
      <c r="B532" s="239"/>
    </row>
    <row r="533" ht="12.75">
      <c r="B533" s="239"/>
    </row>
    <row r="534" ht="12.75">
      <c r="B534" s="239"/>
    </row>
    <row r="535" ht="12.75">
      <c r="B535" s="239"/>
    </row>
    <row r="536" ht="12.75">
      <c r="B536" s="239"/>
    </row>
    <row r="537" ht="12.75">
      <c r="B537" s="239"/>
    </row>
    <row r="538" ht="12.75">
      <c r="B538" s="239"/>
    </row>
    <row r="539" ht="12.75">
      <c r="B539" s="239"/>
    </row>
    <row r="540" ht="12.75">
      <c r="B540" s="239"/>
    </row>
    <row r="541" ht="12.75">
      <c r="B541" s="239"/>
    </row>
    <row r="542" ht="12.75">
      <c r="B542" s="239"/>
    </row>
    <row r="543" ht="12.75">
      <c r="B543" s="239"/>
    </row>
    <row r="544" ht="12.75">
      <c r="B544" s="239"/>
    </row>
    <row r="545" ht="12.75">
      <c r="B545" s="239"/>
    </row>
    <row r="546" ht="12.75">
      <c r="B546" s="239"/>
    </row>
    <row r="547" ht="12.75">
      <c r="B547" s="239"/>
    </row>
    <row r="548" ht="12.75">
      <c r="B548" s="239"/>
    </row>
    <row r="549" ht="12.75">
      <c r="B549" s="239"/>
    </row>
    <row r="550" ht="12.75">
      <c r="B550" s="239"/>
    </row>
    <row r="551" ht="12.75">
      <c r="B551" s="239"/>
    </row>
    <row r="552" ht="12.75">
      <c r="B552" s="239"/>
    </row>
    <row r="553" ht="12.75">
      <c r="B553" s="239"/>
    </row>
    <row r="554" ht="12.75">
      <c r="B554" s="239"/>
    </row>
    <row r="555" ht="12.75">
      <c r="B555" s="239"/>
    </row>
    <row r="556" ht="12.75">
      <c r="B556" s="239"/>
    </row>
    <row r="557" ht="12.75">
      <c r="B557" s="239"/>
    </row>
    <row r="558" ht="12.75">
      <c r="B558" s="239"/>
    </row>
    <row r="559" ht="12.75">
      <c r="B559" s="239"/>
    </row>
    <row r="560" ht="12.75">
      <c r="B560" s="239"/>
    </row>
    <row r="561" ht="12.75">
      <c r="B561" s="239"/>
    </row>
    <row r="562" ht="12.75">
      <c r="B562" s="239"/>
    </row>
    <row r="563" ht="12.75">
      <c r="B563" s="239"/>
    </row>
    <row r="564" ht="12.75">
      <c r="B564" s="239"/>
    </row>
    <row r="565" ht="12.75">
      <c r="B565" s="239"/>
    </row>
    <row r="566" ht="12.75">
      <c r="B566" s="239"/>
    </row>
    <row r="567" ht="12.75">
      <c r="B567" s="239"/>
    </row>
    <row r="568" ht="12.75">
      <c r="B568" s="239"/>
    </row>
    <row r="569" ht="12.75">
      <c r="B569" s="239"/>
    </row>
    <row r="570" ht="12.75">
      <c r="B570" s="239"/>
    </row>
    <row r="571" ht="12.75">
      <c r="B571" s="239"/>
    </row>
    <row r="572" ht="12.75">
      <c r="B572" s="239"/>
    </row>
    <row r="573" ht="12.75">
      <c r="B573" s="239"/>
    </row>
    <row r="574" ht="12.75">
      <c r="B574" s="239"/>
    </row>
    <row r="575" ht="12.75">
      <c r="B575" s="239"/>
    </row>
    <row r="576" ht="12.75">
      <c r="B576" s="239"/>
    </row>
    <row r="577" ht="12.75">
      <c r="B577" s="239"/>
    </row>
    <row r="578" ht="12.75">
      <c r="B578" s="239"/>
    </row>
    <row r="579" ht="12.75">
      <c r="B579" s="239"/>
    </row>
    <row r="580" ht="12.75">
      <c r="B580" s="239"/>
    </row>
    <row r="581" ht="12.75">
      <c r="B581" s="239"/>
    </row>
    <row r="582" ht="12.75">
      <c r="B582" s="239"/>
    </row>
    <row r="583" ht="12.75">
      <c r="B583" s="239"/>
    </row>
    <row r="584" ht="12.75">
      <c r="B584" s="239"/>
    </row>
    <row r="585" ht="12.75">
      <c r="B585" s="239"/>
    </row>
    <row r="586" ht="12.75">
      <c r="B586" s="239"/>
    </row>
    <row r="587" ht="12.75">
      <c r="B587" s="239"/>
    </row>
    <row r="588" ht="12.75">
      <c r="B588" s="239"/>
    </row>
    <row r="589" ht="12.75">
      <c r="B589" s="239"/>
    </row>
    <row r="590" ht="12.75">
      <c r="B590" s="239"/>
    </row>
    <row r="591" ht="12.75">
      <c r="B591" s="239"/>
    </row>
    <row r="592" ht="12.75">
      <c r="B592" s="239"/>
    </row>
    <row r="593" ht="12.75">
      <c r="B593" s="239"/>
    </row>
    <row r="594" ht="12.75">
      <c r="B594" s="239"/>
    </row>
    <row r="595" ht="12.75">
      <c r="B595" s="239"/>
    </row>
    <row r="596" ht="12.75">
      <c r="B596" s="239"/>
    </row>
    <row r="597" ht="12.75">
      <c r="B597" s="239"/>
    </row>
    <row r="598" ht="12.75">
      <c r="B598" s="239"/>
    </row>
    <row r="599" ht="12.75">
      <c r="B599" s="239"/>
    </row>
    <row r="600" ht="12.75">
      <c r="B600" s="239"/>
    </row>
    <row r="601" ht="12.75">
      <c r="B601" s="239"/>
    </row>
    <row r="602" ht="12.75">
      <c r="B602" s="239"/>
    </row>
    <row r="603" ht="12.75">
      <c r="B603" s="239"/>
    </row>
    <row r="604" ht="12.75">
      <c r="B604" s="239"/>
    </row>
    <row r="605" ht="12.75">
      <c r="B605" s="239"/>
    </row>
    <row r="606" ht="12.75">
      <c r="B606" s="239"/>
    </row>
    <row r="607" ht="12.75">
      <c r="B607" s="239"/>
    </row>
    <row r="608" ht="12.75">
      <c r="B608" s="239"/>
    </row>
    <row r="609" ht="12.75">
      <c r="B609" s="239"/>
    </row>
    <row r="610" ht="12.75">
      <c r="B610" s="239"/>
    </row>
    <row r="611" ht="12.75">
      <c r="B611" s="239"/>
    </row>
    <row r="612" ht="12.75">
      <c r="B612" s="239"/>
    </row>
    <row r="613" ht="12.75">
      <c r="B613" s="239"/>
    </row>
    <row r="614" ht="12.75">
      <c r="B614" s="239"/>
    </row>
    <row r="615" ht="12.75">
      <c r="B615" s="239"/>
    </row>
    <row r="616" ht="12.75">
      <c r="B616" s="239"/>
    </row>
    <row r="617" ht="12.75">
      <c r="B617" s="239"/>
    </row>
    <row r="618" ht="12.75">
      <c r="B618" s="239"/>
    </row>
    <row r="619" ht="12.75">
      <c r="B619" s="239"/>
    </row>
    <row r="620" ht="12.75">
      <c r="B620" s="239"/>
    </row>
    <row r="621" ht="12.75">
      <c r="B621" s="239"/>
    </row>
    <row r="622" ht="12.75">
      <c r="B622" s="239"/>
    </row>
    <row r="623" ht="12.75">
      <c r="B623" s="239"/>
    </row>
    <row r="624" ht="12.75">
      <c r="B624" s="239"/>
    </row>
    <row r="625" ht="12.75">
      <c r="B625" s="239"/>
    </row>
    <row r="626" ht="12.75">
      <c r="B626" s="239"/>
    </row>
    <row r="627" ht="12.75">
      <c r="B627" s="239"/>
    </row>
    <row r="628" ht="12.75">
      <c r="B628" s="239"/>
    </row>
    <row r="629" ht="12.75">
      <c r="B629" s="239"/>
    </row>
    <row r="630" ht="12.75">
      <c r="B630" s="239"/>
    </row>
    <row r="631" ht="12.75">
      <c r="B631" s="239"/>
    </row>
    <row r="632" ht="12.75">
      <c r="B632" s="239"/>
    </row>
    <row r="633" ht="12.75">
      <c r="B633" s="239"/>
    </row>
    <row r="634" ht="12.75">
      <c r="B634" s="239"/>
    </row>
    <row r="635" ht="12.75">
      <c r="B635" s="239"/>
    </row>
    <row r="636" ht="12.75">
      <c r="B636" s="239"/>
    </row>
    <row r="637" ht="12.75">
      <c r="B637" s="239"/>
    </row>
    <row r="638" ht="12.75">
      <c r="B638" s="239"/>
    </row>
    <row r="639" ht="12.75">
      <c r="B639" s="239"/>
    </row>
    <row r="640" ht="12.75">
      <c r="B640" s="239"/>
    </row>
    <row r="641" ht="12.75">
      <c r="B641" s="239"/>
    </row>
    <row r="642" ht="12.75">
      <c r="B642" s="239"/>
    </row>
    <row r="643" ht="12.75">
      <c r="B643" s="239"/>
    </row>
    <row r="644" ht="12.75">
      <c r="B644" s="239"/>
    </row>
    <row r="645" ht="12.75">
      <c r="B645" s="239"/>
    </row>
    <row r="646" ht="12.75">
      <c r="B646" s="239"/>
    </row>
    <row r="647" ht="12.75">
      <c r="B647" s="239"/>
    </row>
    <row r="648" ht="12.75">
      <c r="B648" s="239"/>
    </row>
    <row r="649" ht="12.75">
      <c r="B649" s="239"/>
    </row>
    <row r="650" ht="12.75">
      <c r="B650" s="239"/>
    </row>
    <row r="651" ht="12.75">
      <c r="B651" s="239"/>
    </row>
    <row r="652" ht="12.75">
      <c r="B652" s="239"/>
    </row>
    <row r="653" ht="12.75">
      <c r="B653" s="239"/>
    </row>
    <row r="654" ht="12.75">
      <c r="B654" s="239"/>
    </row>
    <row r="655" ht="12.75">
      <c r="B655" s="239"/>
    </row>
    <row r="656" ht="12.75">
      <c r="B656" s="239"/>
    </row>
    <row r="657" ht="12.75">
      <c r="B657" s="239"/>
    </row>
    <row r="658" ht="12.75">
      <c r="B658" s="239"/>
    </row>
    <row r="659" ht="12.75">
      <c r="B659" s="239"/>
    </row>
    <row r="660" ht="12.75">
      <c r="B660" s="239"/>
    </row>
    <row r="661" ht="12.75">
      <c r="B661" s="239"/>
    </row>
    <row r="662" ht="12.75">
      <c r="B662" s="239"/>
    </row>
    <row r="663" ht="12.75">
      <c r="B663" s="239"/>
    </row>
    <row r="664" ht="12.75">
      <c r="B664" s="239"/>
    </row>
    <row r="665" ht="12.75">
      <c r="B665" s="239"/>
    </row>
    <row r="666" ht="12.75">
      <c r="B666" s="239"/>
    </row>
    <row r="667" ht="12.75">
      <c r="B667" s="239"/>
    </row>
    <row r="668" ht="12.75">
      <c r="B668" s="239"/>
    </row>
    <row r="669" ht="12.75">
      <c r="B669" s="239"/>
    </row>
    <row r="670" ht="12.75">
      <c r="B670" s="239"/>
    </row>
    <row r="671" ht="12.75">
      <c r="B671" s="239"/>
    </row>
    <row r="672" ht="12.75">
      <c r="B672" s="239"/>
    </row>
    <row r="673" ht="12.75">
      <c r="B673" s="239"/>
    </row>
    <row r="674" ht="12.75">
      <c r="B674" s="239"/>
    </row>
    <row r="675" ht="12.75">
      <c r="B675" s="239"/>
    </row>
    <row r="676" ht="12.75">
      <c r="B676" s="239"/>
    </row>
    <row r="677" ht="12.75">
      <c r="B677" s="239"/>
    </row>
    <row r="678" ht="12.75">
      <c r="B678" s="239"/>
    </row>
    <row r="679" ht="12.75">
      <c r="B679" s="239"/>
    </row>
    <row r="680" ht="12.75">
      <c r="B680" s="239"/>
    </row>
    <row r="681" ht="12.75">
      <c r="B681" s="239"/>
    </row>
    <row r="682" ht="12.75">
      <c r="B682" s="239"/>
    </row>
    <row r="683" ht="12.75">
      <c r="B683" s="239"/>
    </row>
    <row r="684" ht="12.75">
      <c r="B684" s="239"/>
    </row>
    <row r="685" ht="12.75">
      <c r="B685" s="239"/>
    </row>
    <row r="686" ht="12.75">
      <c r="B686" s="239"/>
    </row>
    <row r="687" ht="12.75">
      <c r="B687" s="239"/>
    </row>
    <row r="688" ht="12.75">
      <c r="B688" s="239"/>
    </row>
    <row r="689" ht="12.75">
      <c r="B689" s="239"/>
    </row>
    <row r="690" ht="12.75">
      <c r="B690" s="239"/>
    </row>
    <row r="691" ht="12.75">
      <c r="B691" s="239"/>
    </row>
    <row r="692" ht="12.75">
      <c r="B692" s="239"/>
    </row>
    <row r="693" ht="12.75">
      <c r="B693" s="239"/>
    </row>
    <row r="694" ht="12.75">
      <c r="B694" s="239"/>
    </row>
    <row r="695" ht="12.75">
      <c r="B695" s="239"/>
    </row>
    <row r="696" ht="12.75">
      <c r="B696" s="239"/>
    </row>
    <row r="697" ht="12.75">
      <c r="B697" s="239"/>
    </row>
    <row r="698" ht="12.75">
      <c r="B698" s="239"/>
    </row>
    <row r="699" ht="12.75">
      <c r="B699" s="239"/>
    </row>
    <row r="700" ht="12.75">
      <c r="B700" s="239"/>
    </row>
    <row r="701" ht="12.75">
      <c r="B701" s="239"/>
    </row>
    <row r="702" ht="12.75">
      <c r="B702" s="239"/>
    </row>
    <row r="703" ht="12.75">
      <c r="B703" s="239"/>
    </row>
    <row r="704" ht="12.75">
      <c r="B704" s="239"/>
    </row>
    <row r="705" ht="12.75">
      <c r="B705" s="239"/>
    </row>
    <row r="706" ht="12.75">
      <c r="B706" s="239"/>
    </row>
    <row r="707" ht="12.75">
      <c r="B707" s="239"/>
    </row>
    <row r="708" ht="12.75">
      <c r="B708" s="239"/>
    </row>
    <row r="709" ht="12.75">
      <c r="B709" s="239"/>
    </row>
    <row r="710" ht="12.75">
      <c r="B710" s="239"/>
    </row>
    <row r="711" ht="12.75">
      <c r="B711" s="239"/>
    </row>
    <row r="712" ht="12.75">
      <c r="B712" s="239"/>
    </row>
    <row r="713" ht="12.75">
      <c r="B713" s="239"/>
    </row>
    <row r="714" ht="12.75">
      <c r="B714" s="239"/>
    </row>
    <row r="715" ht="12.75">
      <c r="B715" s="239"/>
    </row>
    <row r="716" ht="12.75">
      <c r="B716" s="239"/>
    </row>
    <row r="717" ht="12.75">
      <c r="B717" s="239"/>
    </row>
    <row r="718" ht="12.75">
      <c r="B718" s="239"/>
    </row>
    <row r="719" ht="12.75">
      <c r="B719" s="239"/>
    </row>
    <row r="720" ht="12.75">
      <c r="B720" s="239"/>
    </row>
    <row r="721" ht="12.75">
      <c r="B721" s="239"/>
    </row>
    <row r="722" ht="12.75">
      <c r="B722" s="239"/>
    </row>
    <row r="723" ht="12.75">
      <c r="B723" s="239"/>
    </row>
    <row r="724" ht="12.75">
      <c r="B724" s="239"/>
    </row>
    <row r="725" ht="12.75">
      <c r="B725" s="239"/>
    </row>
    <row r="726" ht="12.75">
      <c r="B726" s="239"/>
    </row>
    <row r="727" ht="12.75">
      <c r="B727" s="239"/>
    </row>
    <row r="728" ht="12.75">
      <c r="B728" s="239"/>
    </row>
    <row r="729" ht="12.75">
      <c r="B729" s="239"/>
    </row>
    <row r="730" ht="12.75">
      <c r="B730" s="239"/>
    </row>
    <row r="731" ht="12.75">
      <c r="B731" s="239"/>
    </row>
    <row r="732" ht="12.75">
      <c r="B732" s="239"/>
    </row>
    <row r="733" ht="12.75">
      <c r="B733" s="239"/>
    </row>
    <row r="734" ht="12.75">
      <c r="B734" s="239"/>
    </row>
    <row r="735" ht="12.75">
      <c r="B735" s="239"/>
    </row>
    <row r="736" ht="12.75">
      <c r="B736" s="239"/>
    </row>
    <row r="737" ht="12.75">
      <c r="B737" s="239"/>
    </row>
    <row r="738" ht="12.75">
      <c r="B738" s="239"/>
    </row>
    <row r="739" ht="12.75">
      <c r="B739" s="239"/>
    </row>
    <row r="740" ht="12.75">
      <c r="B740" s="239"/>
    </row>
    <row r="741" ht="12.75">
      <c r="B741" s="239"/>
    </row>
    <row r="742" ht="12.75">
      <c r="B742" s="239"/>
    </row>
    <row r="743" ht="12.75">
      <c r="B743" s="239"/>
    </row>
    <row r="744" ht="12.75">
      <c r="B744" s="239"/>
    </row>
    <row r="745" ht="12.75">
      <c r="B745" s="239"/>
    </row>
    <row r="746" ht="12.75">
      <c r="B746" s="239"/>
    </row>
    <row r="747" ht="12.75">
      <c r="B747" s="239"/>
    </row>
    <row r="748" ht="12.75">
      <c r="B748" s="239"/>
    </row>
    <row r="749" ht="12.75">
      <c r="B749" s="239"/>
    </row>
    <row r="750" ht="12.75">
      <c r="B750" s="239"/>
    </row>
    <row r="751" ht="12.75">
      <c r="B751" s="239"/>
    </row>
    <row r="752" ht="12.75">
      <c r="B752" s="239"/>
    </row>
    <row r="753" ht="12.75">
      <c r="B753" s="239"/>
    </row>
    <row r="754" ht="12.75">
      <c r="B754" s="239"/>
    </row>
    <row r="755" ht="12.75">
      <c r="B755" s="239"/>
    </row>
    <row r="756" ht="12.75">
      <c r="B756" s="239"/>
    </row>
    <row r="757" ht="12.75">
      <c r="B757" s="239"/>
    </row>
    <row r="758" ht="12.75">
      <c r="B758" s="239"/>
    </row>
    <row r="759" ht="12.75">
      <c r="B759" s="239"/>
    </row>
    <row r="760" ht="12.75">
      <c r="B760" s="239"/>
    </row>
    <row r="761" ht="12.75">
      <c r="B761" s="239"/>
    </row>
    <row r="762" ht="12.75">
      <c r="B762" s="239"/>
    </row>
    <row r="763" ht="12.75">
      <c r="B763" s="239"/>
    </row>
    <row r="764" ht="12.75">
      <c r="B764" s="239"/>
    </row>
    <row r="765" ht="12.75">
      <c r="B765" s="239"/>
    </row>
    <row r="766" ht="12.75">
      <c r="B766" s="239"/>
    </row>
    <row r="767" ht="12.75">
      <c r="B767" s="239"/>
    </row>
    <row r="768" ht="12.75">
      <c r="B768" s="239"/>
    </row>
    <row r="769" ht="12.75">
      <c r="B769" s="239"/>
    </row>
    <row r="770" ht="12.75">
      <c r="B770" s="239"/>
    </row>
    <row r="771" ht="12.75">
      <c r="B771" s="239"/>
    </row>
    <row r="772" ht="12.75">
      <c r="B772" s="239"/>
    </row>
    <row r="773" ht="12.75">
      <c r="B773" s="239"/>
    </row>
    <row r="774" ht="12.75">
      <c r="B774" s="239"/>
    </row>
    <row r="775" ht="12.75">
      <c r="B775" s="239"/>
    </row>
    <row r="776" ht="12.75">
      <c r="B776" s="239"/>
    </row>
    <row r="777" ht="12.75">
      <c r="B777" s="239"/>
    </row>
    <row r="778" ht="12.75">
      <c r="B778" s="239"/>
    </row>
    <row r="779" ht="12.75">
      <c r="B779" s="239"/>
    </row>
    <row r="780" ht="12.75">
      <c r="B780" s="239"/>
    </row>
    <row r="781" ht="12.75">
      <c r="B781" s="239"/>
    </row>
    <row r="782" ht="12.75">
      <c r="B782" s="239"/>
    </row>
    <row r="783" ht="12.75">
      <c r="B783" s="239"/>
    </row>
    <row r="784" ht="12.75">
      <c r="B784" s="239"/>
    </row>
    <row r="785" ht="12.75">
      <c r="B785" s="239"/>
    </row>
    <row r="786" ht="12.75">
      <c r="B786" s="239"/>
    </row>
    <row r="787" ht="12.75">
      <c r="B787" s="239"/>
    </row>
    <row r="788" ht="12.75">
      <c r="B788" s="239"/>
    </row>
    <row r="789" ht="12.75">
      <c r="B789" s="239"/>
    </row>
    <row r="790" ht="12.75">
      <c r="B790" s="239"/>
    </row>
    <row r="791" ht="12.75">
      <c r="B791" s="239"/>
    </row>
    <row r="792" ht="12.75">
      <c r="B792" s="239"/>
    </row>
    <row r="793" ht="12.75">
      <c r="B793" s="239"/>
    </row>
    <row r="794" ht="12.75">
      <c r="B794" s="239"/>
    </row>
    <row r="795" ht="12.75">
      <c r="B795" s="239"/>
    </row>
    <row r="796" ht="12.75">
      <c r="B796" s="239"/>
    </row>
    <row r="797" ht="12.75">
      <c r="B797" s="239"/>
    </row>
    <row r="798" ht="12.75">
      <c r="B798" s="239"/>
    </row>
    <row r="799" ht="12.75">
      <c r="B799" s="239"/>
    </row>
    <row r="800" ht="12.75">
      <c r="B800" s="239"/>
    </row>
    <row r="801" ht="12.75">
      <c r="B801" s="239"/>
    </row>
    <row r="802" ht="12.75">
      <c r="B802" s="239"/>
    </row>
    <row r="803" ht="12.75">
      <c r="B803" s="239"/>
    </row>
    <row r="804" ht="12.75">
      <c r="B804" s="239"/>
    </row>
    <row r="805" ht="12.75">
      <c r="B805" s="239"/>
    </row>
    <row r="806" ht="12.75">
      <c r="B806" s="239"/>
    </row>
    <row r="807" ht="12.75">
      <c r="B807" s="239"/>
    </row>
    <row r="808" ht="12.75">
      <c r="B808" s="239"/>
    </row>
    <row r="809" ht="12.75">
      <c r="B809" s="239"/>
    </row>
    <row r="810" ht="12.75">
      <c r="B810" s="239"/>
    </row>
    <row r="811" ht="12.75">
      <c r="B811" s="239"/>
    </row>
    <row r="812" ht="12.75">
      <c r="B812" s="239"/>
    </row>
    <row r="813" ht="12.75">
      <c r="B813" s="239"/>
    </row>
    <row r="814" ht="12.75">
      <c r="B814" s="239"/>
    </row>
    <row r="815" ht="12.75">
      <c r="B815" s="239"/>
    </row>
    <row r="816" ht="12.75">
      <c r="B816" s="239"/>
    </row>
    <row r="817" ht="12.75">
      <c r="B817" s="239"/>
    </row>
    <row r="818" ht="12.75">
      <c r="B818" s="239"/>
    </row>
    <row r="819" ht="12.75">
      <c r="B819" s="239"/>
    </row>
    <row r="820" ht="12.75">
      <c r="B820" s="239"/>
    </row>
    <row r="821" ht="12.75">
      <c r="B821" s="239"/>
    </row>
    <row r="822" ht="12.75">
      <c r="B822" s="239"/>
    </row>
    <row r="823" ht="12.75">
      <c r="B823" s="239"/>
    </row>
    <row r="824" ht="12.75">
      <c r="B824" s="239"/>
    </row>
    <row r="825" ht="12.75">
      <c r="B825" s="239"/>
    </row>
    <row r="826" ht="12.75">
      <c r="B826" s="239"/>
    </row>
    <row r="827" ht="12.75">
      <c r="B827" s="239"/>
    </row>
    <row r="828" ht="12.75">
      <c r="B828" s="239"/>
    </row>
    <row r="829" ht="12.75">
      <c r="B829" s="239"/>
    </row>
    <row r="830" ht="12.75">
      <c r="B830" s="239"/>
    </row>
    <row r="831" ht="12.75">
      <c r="B831" s="239"/>
    </row>
    <row r="832" ht="12.75">
      <c r="B832" s="239"/>
    </row>
    <row r="833" ht="12.75">
      <c r="B833" s="239"/>
    </row>
    <row r="834" ht="12.75">
      <c r="B834" s="239"/>
    </row>
    <row r="835" ht="12.75">
      <c r="B835" s="239"/>
    </row>
    <row r="836" ht="12.75">
      <c r="B836" s="239"/>
    </row>
    <row r="837" ht="12.75">
      <c r="B837" s="239"/>
    </row>
    <row r="838" ht="12.75">
      <c r="B838" s="239"/>
    </row>
    <row r="839" ht="12.75">
      <c r="B839" s="239"/>
    </row>
    <row r="840" ht="12.75">
      <c r="B840" s="239"/>
    </row>
    <row r="841" ht="12.75">
      <c r="B841" s="239"/>
    </row>
    <row r="842" ht="12.75">
      <c r="B842" s="239"/>
    </row>
    <row r="843" ht="12.75">
      <c r="B843" s="239"/>
    </row>
    <row r="844" ht="12.75">
      <c r="B844" s="239"/>
    </row>
    <row r="845" ht="12.75">
      <c r="B845" s="239"/>
    </row>
    <row r="846" ht="12.75">
      <c r="B846" s="239"/>
    </row>
    <row r="847" ht="12.75">
      <c r="B847" s="239"/>
    </row>
    <row r="848" ht="12.75">
      <c r="B848" s="239"/>
    </row>
    <row r="849" ht="12.75">
      <c r="B849" s="239"/>
    </row>
    <row r="850" ht="12.75">
      <c r="B850" s="239"/>
    </row>
    <row r="851" ht="12.75">
      <c r="B851" s="239"/>
    </row>
    <row r="852" ht="12.75">
      <c r="B852" s="239"/>
    </row>
    <row r="853" ht="12.75">
      <c r="B853" s="239"/>
    </row>
    <row r="854" ht="12.75">
      <c r="B854" s="239"/>
    </row>
    <row r="855" ht="12.75">
      <c r="B855" s="239"/>
    </row>
    <row r="856" ht="12.75">
      <c r="B856" s="239"/>
    </row>
    <row r="857" ht="12.75">
      <c r="B857" s="239"/>
    </row>
    <row r="858" ht="12.75">
      <c r="B858" s="239"/>
    </row>
    <row r="859" ht="12.75">
      <c r="B859" s="239"/>
    </row>
    <row r="860" ht="12.75">
      <c r="B860" s="239"/>
    </row>
    <row r="861" ht="12.75">
      <c r="B861" s="239"/>
    </row>
    <row r="862" ht="12.75">
      <c r="B862" s="239"/>
    </row>
    <row r="863" ht="12.75">
      <c r="B863" s="239"/>
    </row>
    <row r="864" ht="12.75">
      <c r="B864" s="239"/>
    </row>
    <row r="865" ht="12.75">
      <c r="B865" s="239"/>
    </row>
    <row r="866" ht="12.75">
      <c r="B866" s="239"/>
    </row>
    <row r="867" ht="12.75">
      <c r="B867" s="239"/>
    </row>
    <row r="868" ht="12.75">
      <c r="B868" s="239"/>
    </row>
    <row r="869" ht="12.75">
      <c r="B869" s="239"/>
    </row>
    <row r="870" ht="12.75">
      <c r="B870" s="239"/>
    </row>
    <row r="871" ht="12.75">
      <c r="B871" s="239"/>
    </row>
    <row r="872" ht="12.75">
      <c r="B872" s="239"/>
    </row>
    <row r="873" ht="12.75">
      <c r="B873" s="239"/>
    </row>
    <row r="874" ht="12.75">
      <c r="B874" s="239"/>
    </row>
    <row r="875" ht="12.75">
      <c r="B875" s="239"/>
    </row>
    <row r="876" ht="12.75">
      <c r="B876" s="239"/>
    </row>
    <row r="877" ht="12.75">
      <c r="B877" s="239"/>
    </row>
    <row r="878" ht="12.75">
      <c r="B878" s="239"/>
    </row>
    <row r="879" ht="12.75">
      <c r="B879" s="239"/>
    </row>
    <row r="880" ht="12.75">
      <c r="B880" s="239"/>
    </row>
    <row r="881" ht="12.75">
      <c r="B881" s="239"/>
    </row>
    <row r="882" ht="12.75">
      <c r="B882" s="239"/>
    </row>
    <row r="883" ht="12.75">
      <c r="B883" s="239"/>
    </row>
    <row r="884" ht="12.75">
      <c r="B884" s="239"/>
    </row>
    <row r="885" ht="12.75">
      <c r="B885" s="239"/>
    </row>
    <row r="886" ht="12.75">
      <c r="B886" s="239"/>
    </row>
    <row r="887" ht="12.75">
      <c r="B887" s="239"/>
    </row>
    <row r="888" ht="12.75">
      <c r="B888" s="239"/>
    </row>
    <row r="889" ht="12.75">
      <c r="B889" s="239"/>
    </row>
    <row r="890" ht="12.75">
      <c r="B890" s="239"/>
    </row>
    <row r="891" ht="12.75">
      <c r="B891" s="239"/>
    </row>
    <row r="892" ht="12.75">
      <c r="B892" s="239"/>
    </row>
    <row r="893" ht="12.75">
      <c r="B893" s="239"/>
    </row>
    <row r="894" ht="12.75">
      <c r="B894" s="239"/>
    </row>
    <row r="895" ht="12.75">
      <c r="B895" s="239"/>
    </row>
    <row r="896" ht="12.75">
      <c r="B896" s="239"/>
    </row>
    <row r="897" ht="12.75">
      <c r="B897" s="239"/>
    </row>
    <row r="898" ht="12.75">
      <c r="B898" s="239"/>
    </row>
    <row r="899" ht="12.75">
      <c r="B899" s="239"/>
    </row>
    <row r="900" ht="12.75">
      <c r="B900" s="239"/>
    </row>
    <row r="901" ht="12.75">
      <c r="B901" s="239"/>
    </row>
    <row r="902" ht="12.75">
      <c r="B902" s="239"/>
    </row>
    <row r="903" ht="12.75">
      <c r="B903" s="239"/>
    </row>
    <row r="904" ht="12.75">
      <c r="B904" s="239"/>
    </row>
    <row r="905" ht="12.75">
      <c r="B905" s="239"/>
    </row>
    <row r="906" ht="12.75">
      <c r="B906" s="239"/>
    </row>
    <row r="907" ht="12.75">
      <c r="B907" s="239"/>
    </row>
    <row r="908" ht="12.75">
      <c r="B908" s="239"/>
    </row>
    <row r="909" ht="12.75">
      <c r="B909" s="239"/>
    </row>
    <row r="910" ht="12.75">
      <c r="B910" s="239"/>
    </row>
    <row r="911" ht="12.75">
      <c r="B911" s="239"/>
    </row>
    <row r="912" ht="12.75">
      <c r="B912" s="239"/>
    </row>
    <row r="913" ht="12.75">
      <c r="B913" s="239"/>
    </row>
    <row r="914" ht="12.75">
      <c r="B914" s="239"/>
    </row>
    <row r="915" ht="12.75">
      <c r="B915" s="239"/>
    </row>
    <row r="916" ht="12.75">
      <c r="B916" s="239"/>
    </row>
    <row r="917" ht="12.75">
      <c r="B917" s="239"/>
    </row>
    <row r="918" ht="12.75">
      <c r="B918" s="239"/>
    </row>
    <row r="919" ht="12.75">
      <c r="B919" s="239"/>
    </row>
    <row r="920" ht="12.75">
      <c r="B920" s="239"/>
    </row>
    <row r="921" ht="12.75">
      <c r="B921" s="239"/>
    </row>
    <row r="922" ht="12.75">
      <c r="B922" s="239"/>
    </row>
    <row r="923" ht="12.75">
      <c r="B923" s="239"/>
    </row>
    <row r="924" ht="12.75">
      <c r="B924" s="239"/>
    </row>
    <row r="925" ht="12.75">
      <c r="B925" s="239"/>
    </row>
    <row r="926" ht="12.75">
      <c r="B926" s="239"/>
    </row>
    <row r="927" ht="12.75">
      <c r="B927" s="239"/>
    </row>
    <row r="928" ht="12.75">
      <c r="B928" s="239"/>
    </row>
    <row r="929" ht="12.75">
      <c r="B929" s="239"/>
    </row>
    <row r="930" ht="12.75">
      <c r="B930" s="239"/>
    </row>
  </sheetData>
  <sheetProtection password="D871" sheet="1" objects="1" scenarios="1" selectLockedCells="1"/>
  <mergeCells count="9">
    <mergeCell ref="D1:E1"/>
    <mergeCell ref="A14:E14"/>
    <mergeCell ref="B15:D15"/>
    <mergeCell ref="D177:E177"/>
    <mergeCell ref="D10:E10"/>
    <mergeCell ref="D171:E171"/>
    <mergeCell ref="D172:E172"/>
    <mergeCell ref="D176:E176"/>
    <mergeCell ref="D175:E175"/>
  </mergeCells>
  <printOptions/>
  <pageMargins left="0.4724409448818898" right="0.3937007874015748" top="0.3937007874015748" bottom="0.5511811023622047" header="0.2362204724409449" footer="0.35433070866141736"/>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List6">
    <tabColor indexed="57"/>
  </sheetPr>
  <dimension ref="A1:O841"/>
  <sheetViews>
    <sheetView showGridLines="0" zoomScalePageLayoutView="0" workbookViewId="0" topLeftCell="A1">
      <selection activeCell="B11" sqref="B11"/>
    </sheetView>
  </sheetViews>
  <sheetFormatPr defaultColWidth="9.140625" defaultRowHeight="12.75"/>
  <cols>
    <col min="1" max="1" width="10.421875" style="72" customWidth="1"/>
    <col min="2" max="2" width="56.7109375" style="135" customWidth="1"/>
    <col min="3" max="3" width="6.7109375" style="72" customWidth="1"/>
    <col min="4" max="4" width="14.140625" style="363" customWidth="1"/>
    <col min="5" max="5" width="14.140625" style="364" customWidth="1"/>
    <col min="6" max="6" width="12.140625" style="76" customWidth="1"/>
    <col min="7" max="16384" width="9.140625" style="72" customWidth="1"/>
  </cols>
  <sheetData>
    <row r="1" spans="1:5" ht="17.25" thickBot="1" thickTop="1">
      <c r="A1" s="194"/>
      <c r="B1" s="239"/>
      <c r="C1" s="194"/>
      <c r="D1" s="792" t="s">
        <v>666</v>
      </c>
      <c r="E1" s="793"/>
    </row>
    <row r="2" spans="1:5" ht="13.5" thickTop="1">
      <c r="A2" s="194"/>
      <c r="B2" s="239"/>
      <c r="C2" s="194"/>
      <c r="D2" s="549"/>
      <c r="E2" s="665"/>
    </row>
    <row r="3" spans="1:5" ht="32.25" customHeight="1">
      <c r="A3" s="666" t="s">
        <v>2670</v>
      </c>
      <c r="B3" s="677"/>
      <c r="C3" s="194"/>
      <c r="D3" s="549" t="s">
        <v>2671</v>
      </c>
      <c r="E3" s="694"/>
    </row>
    <row r="4" spans="1:6" ht="15.75">
      <c r="A4" s="602"/>
      <c r="B4" s="636"/>
      <c r="C4" s="194"/>
      <c r="D4" s="549"/>
      <c r="E4" s="665"/>
      <c r="F4" s="202"/>
    </row>
    <row r="5" spans="1:5" ht="22.5" customHeight="1">
      <c r="A5" s="555" t="s">
        <v>2672</v>
      </c>
      <c r="B5" s="677">
        <v>0</v>
      </c>
      <c r="C5" s="194"/>
      <c r="D5" s="549" t="s">
        <v>1148</v>
      </c>
      <c r="E5" s="694">
        <v>0</v>
      </c>
    </row>
    <row r="6" spans="1:5" ht="20.25" customHeight="1">
      <c r="A6" s="605"/>
      <c r="B6" s="636"/>
      <c r="C6" s="194"/>
      <c r="D6" s="549" t="s">
        <v>2674</v>
      </c>
      <c r="E6" s="695"/>
    </row>
    <row r="7" spans="1:5" ht="25.5" customHeight="1">
      <c r="A7" s="605" t="s">
        <v>1149</v>
      </c>
      <c r="B7" s="677">
        <v>0</v>
      </c>
      <c r="C7" s="194"/>
      <c r="D7" s="549" t="s">
        <v>2676</v>
      </c>
      <c r="E7" s="694"/>
    </row>
    <row r="8" spans="1:5" ht="12.75">
      <c r="A8" s="606"/>
      <c r="B8" s="555"/>
      <c r="C8" s="194"/>
      <c r="D8" s="549" t="s">
        <v>2677</v>
      </c>
      <c r="E8" s="667"/>
    </row>
    <row r="9" spans="1:5" ht="20.25" customHeight="1">
      <c r="A9" s="605" t="s">
        <v>1150</v>
      </c>
      <c r="B9" s="668"/>
      <c r="C9" s="194"/>
      <c r="D9" s="804"/>
      <c r="E9" s="805"/>
    </row>
    <row r="10" spans="1:5" ht="12.75">
      <c r="A10" s="605"/>
      <c r="B10" s="669"/>
      <c r="C10" s="194"/>
      <c r="D10" s="549"/>
      <c r="E10" s="670"/>
    </row>
    <row r="11" spans="1:5" ht="24" customHeight="1">
      <c r="A11" s="609"/>
      <c r="B11" s="678"/>
      <c r="C11" s="613"/>
      <c r="D11" s="611"/>
      <c r="E11" s="670"/>
    </row>
    <row r="12" spans="1:5" ht="18.75" customHeight="1">
      <c r="A12" s="671"/>
      <c r="B12" s="657"/>
      <c r="C12" s="194"/>
      <c r="D12" s="549"/>
      <c r="E12" s="665"/>
    </row>
    <row r="13" spans="1:6" ht="33" customHeight="1">
      <c r="A13" s="794" t="s">
        <v>667</v>
      </c>
      <c r="B13" s="794"/>
      <c r="C13" s="794"/>
      <c r="D13" s="794"/>
      <c r="E13" s="794"/>
      <c r="F13" s="203"/>
    </row>
    <row r="14" spans="1:15" ht="12.75">
      <c r="A14" s="672"/>
      <c r="B14" s="795" t="s">
        <v>1561</v>
      </c>
      <c r="C14" s="795"/>
      <c r="D14" s="795"/>
      <c r="E14" s="673"/>
      <c r="F14" s="204"/>
      <c r="G14" s="70"/>
      <c r="H14" s="70"/>
      <c r="I14" s="70"/>
      <c r="J14" s="70"/>
      <c r="K14" s="70"/>
      <c r="L14" s="70"/>
      <c r="M14" s="70"/>
      <c r="N14" s="70"/>
      <c r="O14" s="70"/>
    </row>
    <row r="15" spans="1:6" ht="18.75" customHeight="1" thickBot="1">
      <c r="A15" s="674"/>
      <c r="B15" s="659"/>
      <c r="C15" s="675"/>
      <c r="D15" s="676" t="s">
        <v>1825</v>
      </c>
      <c r="E15" s="662" t="s">
        <v>1826</v>
      </c>
      <c r="F15" s="207"/>
    </row>
    <row r="16" spans="1:6" s="243" customFormat="1" ht="39.75" customHeight="1" thickBot="1">
      <c r="A16" s="240" t="s">
        <v>1785</v>
      </c>
      <c r="B16" s="241" t="s">
        <v>1154</v>
      </c>
      <c r="C16" s="142" t="s">
        <v>1828</v>
      </c>
      <c r="D16" s="365" t="s">
        <v>668</v>
      </c>
      <c r="E16" s="366" t="s">
        <v>669</v>
      </c>
      <c r="F16" s="242"/>
    </row>
    <row r="17" spans="1:6" s="206" customFormat="1" ht="11.25" thickBot="1">
      <c r="A17" s="244" t="s">
        <v>1694</v>
      </c>
      <c r="B17" s="245">
        <v>2</v>
      </c>
      <c r="C17" s="244">
        <v>3</v>
      </c>
      <c r="D17" s="367">
        <v>4</v>
      </c>
      <c r="E17" s="368">
        <v>5</v>
      </c>
      <c r="F17" s="213"/>
    </row>
    <row r="18" spans="1:6" s="218" customFormat="1" ht="12.75" customHeight="1">
      <c r="A18" s="246">
        <v>9151</v>
      </c>
      <c r="B18" s="247" t="s">
        <v>304</v>
      </c>
      <c r="C18" s="248" t="s">
        <v>1697</v>
      </c>
      <c r="D18" s="369">
        <f>D19+D35</f>
        <v>0</v>
      </c>
      <c r="E18" s="369">
        <f>E19+E35</f>
        <v>0</v>
      </c>
      <c r="F18" s="217"/>
    </row>
    <row r="19" spans="1:6" s="218" customFormat="1" ht="12.75" customHeight="1">
      <c r="A19" s="249">
        <v>91511</v>
      </c>
      <c r="B19" s="250" t="s">
        <v>305</v>
      </c>
      <c r="C19" s="227" t="s">
        <v>1699</v>
      </c>
      <c r="D19" s="370">
        <f>D20+D27</f>
        <v>0</v>
      </c>
      <c r="E19" s="370">
        <f>E20+E27</f>
        <v>0</v>
      </c>
      <c r="F19" s="217"/>
    </row>
    <row r="20" spans="1:6" s="218" customFormat="1" ht="24" customHeight="1">
      <c r="A20" s="249"/>
      <c r="B20" s="250" t="s">
        <v>306</v>
      </c>
      <c r="C20" s="227" t="s">
        <v>1701</v>
      </c>
      <c r="D20" s="370">
        <f>D21+D22+D23+D24+D25+D26</f>
        <v>0</v>
      </c>
      <c r="E20" s="370">
        <f>E21+E22+E23+E24+E25+E26</f>
        <v>0</v>
      </c>
      <c r="F20" s="217"/>
    </row>
    <row r="21" spans="1:6" s="194" customFormat="1" ht="12.75" customHeight="1">
      <c r="A21" s="230"/>
      <c r="B21" s="231" t="s">
        <v>307</v>
      </c>
      <c r="C21" s="225" t="s">
        <v>1703</v>
      </c>
      <c r="D21" s="371">
        <v>0</v>
      </c>
      <c r="E21" s="372">
        <v>0</v>
      </c>
      <c r="F21" s="190"/>
    </row>
    <row r="22" spans="1:6" s="194" customFormat="1" ht="12.75" customHeight="1">
      <c r="A22" s="230"/>
      <c r="B22" s="231" t="s">
        <v>308</v>
      </c>
      <c r="C22" s="225" t="s">
        <v>1705</v>
      </c>
      <c r="D22" s="371">
        <v>0</v>
      </c>
      <c r="E22" s="372">
        <v>0</v>
      </c>
      <c r="F22" s="190"/>
    </row>
    <row r="23" spans="1:6" s="194" customFormat="1" ht="12.75" customHeight="1">
      <c r="A23" s="230"/>
      <c r="B23" s="231" t="s">
        <v>2538</v>
      </c>
      <c r="C23" s="225" t="s">
        <v>1707</v>
      </c>
      <c r="D23" s="371">
        <v>0</v>
      </c>
      <c r="E23" s="372">
        <v>0</v>
      </c>
      <c r="F23" s="190"/>
    </row>
    <row r="24" spans="1:6" s="194" customFormat="1" ht="12.75" customHeight="1">
      <c r="A24" s="230"/>
      <c r="B24" s="231" t="s">
        <v>309</v>
      </c>
      <c r="C24" s="225" t="s">
        <v>1709</v>
      </c>
      <c r="D24" s="371">
        <v>0</v>
      </c>
      <c r="E24" s="372">
        <v>0</v>
      </c>
      <c r="F24" s="190"/>
    </row>
    <row r="25" spans="1:6" s="194" customFormat="1" ht="12.75" customHeight="1">
      <c r="A25" s="230"/>
      <c r="B25" s="231" t="s">
        <v>310</v>
      </c>
      <c r="C25" s="225" t="s">
        <v>1711</v>
      </c>
      <c r="D25" s="371">
        <v>0</v>
      </c>
      <c r="E25" s="372">
        <v>0</v>
      </c>
      <c r="F25" s="190"/>
    </row>
    <row r="26" spans="1:6" s="194" customFormat="1" ht="12.75" customHeight="1">
      <c r="A26" s="230"/>
      <c r="B26" s="231" t="s">
        <v>311</v>
      </c>
      <c r="C26" s="225" t="s">
        <v>1714</v>
      </c>
      <c r="D26" s="371">
        <v>0</v>
      </c>
      <c r="E26" s="372">
        <v>0</v>
      </c>
      <c r="F26" s="190"/>
    </row>
    <row r="27" spans="1:5" ht="27.75" customHeight="1">
      <c r="A27" s="251"/>
      <c r="B27" s="250" t="s">
        <v>312</v>
      </c>
      <c r="C27" s="227" t="s">
        <v>1717</v>
      </c>
      <c r="D27" s="373">
        <f>D28+D29+D30+D31+D32+D33+D34</f>
        <v>0</v>
      </c>
      <c r="E27" s="373">
        <f>E28+E29+E30+E31+E32+E33+E34</f>
        <v>0</v>
      </c>
    </row>
    <row r="28" spans="1:5" ht="12.75" customHeight="1">
      <c r="A28" s="230"/>
      <c r="B28" s="231" t="s">
        <v>313</v>
      </c>
      <c r="C28" s="225" t="s">
        <v>1720</v>
      </c>
      <c r="D28" s="371">
        <v>0</v>
      </c>
      <c r="E28" s="372">
        <v>0</v>
      </c>
    </row>
    <row r="29" spans="1:5" ht="27.75" customHeight="1">
      <c r="A29" s="230"/>
      <c r="B29" s="231" t="s">
        <v>314</v>
      </c>
      <c r="C29" s="225" t="s">
        <v>1722</v>
      </c>
      <c r="D29" s="371">
        <v>0</v>
      </c>
      <c r="E29" s="372">
        <v>0</v>
      </c>
    </row>
    <row r="30" spans="1:5" ht="12.75" customHeight="1">
      <c r="A30" s="230"/>
      <c r="B30" s="231" t="s">
        <v>447</v>
      </c>
      <c r="C30" s="225" t="s">
        <v>1724</v>
      </c>
      <c r="D30" s="371">
        <v>0</v>
      </c>
      <c r="E30" s="372">
        <v>0</v>
      </c>
    </row>
    <row r="31" spans="1:5" ht="12.75" customHeight="1">
      <c r="A31" s="230"/>
      <c r="B31" s="231" t="s">
        <v>441</v>
      </c>
      <c r="C31" s="225" t="s">
        <v>1726</v>
      </c>
      <c r="D31" s="371">
        <v>0</v>
      </c>
      <c r="E31" s="372">
        <v>0</v>
      </c>
    </row>
    <row r="32" spans="1:5" ht="12.75" customHeight="1">
      <c r="A32" s="230"/>
      <c r="B32" s="231" t="s">
        <v>442</v>
      </c>
      <c r="C32" s="225" t="s">
        <v>1729</v>
      </c>
      <c r="D32" s="371">
        <v>0</v>
      </c>
      <c r="E32" s="372">
        <v>0</v>
      </c>
    </row>
    <row r="33" spans="1:5" ht="12.75" customHeight="1">
      <c r="A33" s="230"/>
      <c r="B33" s="231" t="s">
        <v>443</v>
      </c>
      <c r="C33" s="225" t="s">
        <v>1730</v>
      </c>
      <c r="D33" s="371">
        <v>0</v>
      </c>
      <c r="E33" s="372">
        <v>0</v>
      </c>
    </row>
    <row r="34" spans="1:5" ht="12.75" customHeight="1">
      <c r="A34" s="230"/>
      <c r="B34" s="231" t="s">
        <v>398</v>
      </c>
      <c r="C34" s="225" t="s">
        <v>1733</v>
      </c>
      <c r="D34" s="371">
        <v>0</v>
      </c>
      <c r="E34" s="372">
        <v>0</v>
      </c>
    </row>
    <row r="35" spans="1:5" ht="12.75" customHeight="1">
      <c r="A35" s="251" t="s">
        <v>444</v>
      </c>
      <c r="B35" s="250" t="s">
        <v>445</v>
      </c>
      <c r="C35" s="227" t="s">
        <v>1736</v>
      </c>
      <c r="D35" s="373">
        <f>D36+D43</f>
        <v>0</v>
      </c>
      <c r="E35" s="373">
        <f>E36+E43</f>
        <v>0</v>
      </c>
    </row>
    <row r="36" spans="1:5" ht="25.5" customHeight="1">
      <c r="A36" s="252"/>
      <c r="B36" s="250" t="s">
        <v>446</v>
      </c>
      <c r="C36" s="227" t="s">
        <v>1738</v>
      </c>
      <c r="D36" s="373">
        <f>D37+D38+D39+D40+D41+D42</f>
        <v>0</v>
      </c>
      <c r="E36" s="373">
        <f>E37+E38+E39+E40+E41+E42</f>
        <v>0</v>
      </c>
    </row>
    <row r="37" spans="1:6" s="194" customFormat="1" ht="12.75" customHeight="1">
      <c r="A37" s="230"/>
      <c r="B37" s="231" t="s">
        <v>307</v>
      </c>
      <c r="C37" s="225" t="s">
        <v>1740</v>
      </c>
      <c r="D37" s="371">
        <v>0</v>
      </c>
      <c r="E37" s="372">
        <v>0</v>
      </c>
      <c r="F37" s="190"/>
    </row>
    <row r="38" spans="1:6" s="194" customFormat="1" ht="12.75" customHeight="1">
      <c r="A38" s="230"/>
      <c r="B38" s="231" t="s">
        <v>308</v>
      </c>
      <c r="C38" s="225" t="s">
        <v>1743</v>
      </c>
      <c r="D38" s="371">
        <v>0</v>
      </c>
      <c r="E38" s="372">
        <v>0</v>
      </c>
      <c r="F38" s="190"/>
    </row>
    <row r="39" spans="1:6" s="194" customFormat="1" ht="12.75" customHeight="1">
      <c r="A39" s="230"/>
      <c r="B39" s="231" t="s">
        <v>2538</v>
      </c>
      <c r="C39" s="225" t="s">
        <v>1746</v>
      </c>
      <c r="D39" s="371">
        <v>0</v>
      </c>
      <c r="E39" s="372">
        <v>0</v>
      </c>
      <c r="F39" s="190"/>
    </row>
    <row r="40" spans="1:6" s="194" customFormat="1" ht="12.75" customHeight="1">
      <c r="A40" s="230"/>
      <c r="B40" s="231" t="s">
        <v>309</v>
      </c>
      <c r="C40" s="225" t="s">
        <v>1748</v>
      </c>
      <c r="D40" s="371">
        <v>0</v>
      </c>
      <c r="E40" s="372">
        <v>0</v>
      </c>
      <c r="F40" s="190"/>
    </row>
    <row r="41" spans="1:6" s="194" customFormat="1" ht="12.75" customHeight="1">
      <c r="A41" s="230"/>
      <c r="B41" s="231" t="s">
        <v>310</v>
      </c>
      <c r="C41" s="225" t="s">
        <v>1751</v>
      </c>
      <c r="D41" s="371">
        <v>0</v>
      </c>
      <c r="E41" s="372">
        <v>0</v>
      </c>
      <c r="F41" s="190"/>
    </row>
    <row r="42" spans="1:6" s="194" customFormat="1" ht="12.75" customHeight="1">
      <c r="A42" s="230"/>
      <c r="B42" s="231" t="s">
        <v>311</v>
      </c>
      <c r="C42" s="225" t="s">
        <v>1754</v>
      </c>
      <c r="D42" s="371">
        <v>0</v>
      </c>
      <c r="E42" s="372">
        <v>0</v>
      </c>
      <c r="F42" s="190"/>
    </row>
    <row r="43" spans="1:5" ht="28.5" customHeight="1">
      <c r="A43" s="252"/>
      <c r="B43" s="253" t="s">
        <v>2605</v>
      </c>
      <c r="C43" s="227" t="s">
        <v>1757</v>
      </c>
      <c r="D43" s="373">
        <f>D44+D45+D46+D47+D48+D49+D50</f>
        <v>0</v>
      </c>
      <c r="E43" s="373">
        <f>E44+E45+E46+E47+E48+E49+E50</f>
        <v>0</v>
      </c>
    </row>
    <row r="44" spans="1:5" ht="12.75" customHeight="1">
      <c r="A44" s="230"/>
      <c r="B44" s="231" t="s">
        <v>313</v>
      </c>
      <c r="C44" s="225" t="s">
        <v>1760</v>
      </c>
      <c r="D44" s="371">
        <v>0</v>
      </c>
      <c r="E44" s="372">
        <v>0</v>
      </c>
    </row>
    <row r="45" spans="1:5" ht="24.75" customHeight="1">
      <c r="A45" s="230"/>
      <c r="B45" s="231" t="s">
        <v>314</v>
      </c>
      <c r="C45" s="225" t="s">
        <v>1762</v>
      </c>
      <c r="D45" s="371">
        <v>0</v>
      </c>
      <c r="E45" s="372">
        <v>0</v>
      </c>
    </row>
    <row r="46" spans="1:5" ht="12.75" customHeight="1">
      <c r="A46" s="230"/>
      <c r="B46" s="231" t="s">
        <v>447</v>
      </c>
      <c r="C46" s="225" t="s">
        <v>1764</v>
      </c>
      <c r="D46" s="371">
        <v>0</v>
      </c>
      <c r="E46" s="372">
        <v>0</v>
      </c>
    </row>
    <row r="47" spans="1:5" ht="12.75" customHeight="1">
      <c r="A47" s="230"/>
      <c r="B47" s="231" t="s">
        <v>441</v>
      </c>
      <c r="C47" s="225" t="s">
        <v>1766</v>
      </c>
      <c r="D47" s="371">
        <v>0</v>
      </c>
      <c r="E47" s="372">
        <v>0</v>
      </c>
    </row>
    <row r="48" spans="1:5" ht="12.75" customHeight="1">
      <c r="A48" s="230"/>
      <c r="B48" s="231" t="s">
        <v>442</v>
      </c>
      <c r="C48" s="225" t="s">
        <v>1768</v>
      </c>
      <c r="D48" s="371">
        <v>0</v>
      </c>
      <c r="E48" s="372">
        <v>0</v>
      </c>
    </row>
    <row r="49" spans="1:5" ht="12.75" customHeight="1">
      <c r="A49" s="230"/>
      <c r="B49" s="231" t="s">
        <v>443</v>
      </c>
      <c r="C49" s="225" t="s">
        <v>1771</v>
      </c>
      <c r="D49" s="371">
        <v>0</v>
      </c>
      <c r="E49" s="372">
        <v>0</v>
      </c>
    </row>
    <row r="50" spans="1:5" ht="12.75" customHeight="1">
      <c r="A50" s="230"/>
      <c r="B50" s="231" t="s">
        <v>398</v>
      </c>
      <c r="C50" s="225" t="s">
        <v>1179</v>
      </c>
      <c r="D50" s="371">
        <v>0</v>
      </c>
      <c r="E50" s="372">
        <v>0</v>
      </c>
    </row>
    <row r="51" spans="1:5" ht="12.75" customHeight="1">
      <c r="A51" s="251" t="s">
        <v>2606</v>
      </c>
      <c r="B51" s="93" t="s">
        <v>2607</v>
      </c>
      <c r="C51" s="227" t="s">
        <v>1181</v>
      </c>
      <c r="D51" s="373">
        <f>D52+D57</f>
        <v>0</v>
      </c>
      <c r="E51" s="373">
        <f>E52+E57</f>
        <v>0</v>
      </c>
    </row>
    <row r="52" spans="1:5" ht="12.75" customHeight="1">
      <c r="A52" s="251" t="s">
        <v>2608</v>
      </c>
      <c r="B52" s="250" t="s">
        <v>2609</v>
      </c>
      <c r="C52" s="227" t="s">
        <v>1183</v>
      </c>
      <c r="D52" s="373">
        <f>D53+D54+D55+D56</f>
        <v>0</v>
      </c>
      <c r="E52" s="373">
        <f>E53+E54+E55+E56</f>
        <v>0</v>
      </c>
    </row>
    <row r="53" spans="1:5" ht="12.75" customHeight="1">
      <c r="A53" s="230"/>
      <c r="B53" s="231" t="s">
        <v>2610</v>
      </c>
      <c r="C53" s="225" t="s">
        <v>1185</v>
      </c>
      <c r="D53" s="371">
        <v>0</v>
      </c>
      <c r="E53" s="372">
        <v>0</v>
      </c>
    </row>
    <row r="54" spans="1:5" ht="12.75" customHeight="1">
      <c r="A54" s="230"/>
      <c r="B54" s="231" t="s">
        <v>2205</v>
      </c>
      <c r="C54" s="225" t="s">
        <v>1187</v>
      </c>
      <c r="D54" s="371">
        <v>0</v>
      </c>
      <c r="E54" s="372">
        <v>0</v>
      </c>
    </row>
    <row r="55" spans="1:5" ht="12.75" customHeight="1">
      <c r="A55" s="230"/>
      <c r="B55" s="231" t="s">
        <v>2611</v>
      </c>
      <c r="C55" s="225" t="s">
        <v>1189</v>
      </c>
      <c r="D55" s="371">
        <v>0</v>
      </c>
      <c r="E55" s="372">
        <v>0</v>
      </c>
    </row>
    <row r="56" spans="1:5" ht="12.75" customHeight="1">
      <c r="A56" s="230"/>
      <c r="B56" s="231" t="s">
        <v>2612</v>
      </c>
      <c r="C56" s="225" t="s">
        <v>1191</v>
      </c>
      <c r="D56" s="371">
        <v>0</v>
      </c>
      <c r="E56" s="372">
        <v>0</v>
      </c>
    </row>
    <row r="57" spans="1:5" ht="12.75" customHeight="1">
      <c r="A57" s="251" t="s">
        <v>2613</v>
      </c>
      <c r="B57" s="250" t="s">
        <v>2614</v>
      </c>
      <c r="C57" s="227" t="s">
        <v>1193</v>
      </c>
      <c r="D57" s="373">
        <f>D58+D59+D60+D61</f>
        <v>0</v>
      </c>
      <c r="E57" s="373">
        <f>E58+E59+E60+E61</f>
        <v>0</v>
      </c>
    </row>
    <row r="58" spans="1:5" ht="12.75" customHeight="1">
      <c r="A58" s="230"/>
      <c r="B58" s="231" t="s">
        <v>2610</v>
      </c>
      <c r="C58" s="225" t="s">
        <v>1196</v>
      </c>
      <c r="D58" s="371">
        <v>0</v>
      </c>
      <c r="E58" s="372">
        <v>0</v>
      </c>
    </row>
    <row r="59" spans="1:5" ht="12.75" customHeight="1">
      <c r="A59" s="230"/>
      <c r="B59" s="231" t="s">
        <v>2205</v>
      </c>
      <c r="C59" s="225" t="s">
        <v>1198</v>
      </c>
      <c r="D59" s="371">
        <v>0</v>
      </c>
      <c r="E59" s="372">
        <v>0</v>
      </c>
    </row>
    <row r="60" spans="1:5" ht="12.75" customHeight="1">
      <c r="A60" s="230"/>
      <c r="B60" s="231" t="s">
        <v>2611</v>
      </c>
      <c r="C60" s="225" t="s">
        <v>812</v>
      </c>
      <c r="D60" s="371">
        <v>0</v>
      </c>
      <c r="E60" s="372">
        <v>0</v>
      </c>
    </row>
    <row r="61" spans="1:5" ht="12.75" customHeight="1" thickBot="1">
      <c r="A61" s="254"/>
      <c r="B61" s="255" t="s">
        <v>2612</v>
      </c>
      <c r="C61" s="234" t="s">
        <v>815</v>
      </c>
      <c r="D61" s="374">
        <v>0</v>
      </c>
      <c r="E61" s="375">
        <v>0</v>
      </c>
    </row>
    <row r="62" spans="1:6" ht="12.75" customHeight="1">
      <c r="A62" s="256"/>
      <c r="B62" s="257"/>
      <c r="C62" s="258"/>
      <c r="D62" s="376"/>
      <c r="E62" s="377"/>
      <c r="F62" s="259"/>
    </row>
    <row r="63" spans="1:6" s="78" customFormat="1" ht="13.5" customHeight="1">
      <c r="A63" s="132" t="s">
        <v>2</v>
      </c>
      <c r="B63" s="133"/>
      <c r="C63" s="260"/>
      <c r="D63" s="378"/>
      <c r="E63" s="364"/>
      <c r="F63" s="75"/>
    </row>
    <row r="64" spans="1:6" s="78" customFormat="1" ht="13.5" customHeight="1">
      <c r="A64" s="129" t="s">
        <v>2177</v>
      </c>
      <c r="B64" s="134"/>
      <c r="C64" s="131"/>
      <c r="D64" s="379"/>
      <c r="E64" s="380"/>
      <c r="F64" s="75"/>
    </row>
    <row r="65" spans="1:6" s="78" customFormat="1" ht="13.5" customHeight="1">
      <c r="A65" s="129" t="s">
        <v>2178</v>
      </c>
      <c r="B65" s="134"/>
      <c r="C65" s="131"/>
      <c r="D65" s="379"/>
      <c r="E65" s="380"/>
      <c r="F65" s="75"/>
    </row>
    <row r="66" spans="1:6" s="78" customFormat="1" ht="13.5" customHeight="1">
      <c r="A66" s="129" t="s">
        <v>1816</v>
      </c>
      <c r="B66" s="134"/>
      <c r="C66" s="131"/>
      <c r="D66" s="381"/>
      <c r="E66" s="364"/>
      <c r="F66" s="75"/>
    </row>
    <row r="67" spans="1:6" s="78" customFormat="1" ht="15" customHeight="1">
      <c r="A67" s="129" t="s">
        <v>2180</v>
      </c>
      <c r="B67" s="134"/>
      <c r="C67" s="131"/>
      <c r="D67" s="381"/>
      <c r="E67" s="364"/>
      <c r="F67" s="75"/>
    </row>
    <row r="68" spans="1:6" s="78" customFormat="1" ht="15" customHeight="1">
      <c r="A68" s="129" t="s">
        <v>2181</v>
      </c>
      <c r="B68" s="134"/>
      <c r="C68" s="70"/>
      <c r="D68" s="382"/>
      <c r="E68" s="199"/>
      <c r="F68" s="75"/>
    </row>
    <row r="69" spans="1:6" s="78" customFormat="1" ht="13.5" customHeight="1">
      <c r="A69" s="129" t="s">
        <v>2182</v>
      </c>
      <c r="B69" s="134"/>
      <c r="C69" s="72"/>
      <c r="D69" s="363"/>
      <c r="E69" s="383"/>
      <c r="F69" s="153"/>
    </row>
    <row r="70" spans="1:6" s="78" customFormat="1" ht="13.5" customHeight="1">
      <c r="A70" s="129"/>
      <c r="B70" s="134"/>
      <c r="C70" s="72"/>
      <c r="D70" s="363"/>
      <c r="E70" s="384"/>
      <c r="F70" s="207"/>
    </row>
    <row r="71" spans="1:6" ht="12.75" customHeight="1">
      <c r="A71" s="129"/>
      <c r="B71" s="134"/>
      <c r="E71" s="383"/>
      <c r="F71" s="75"/>
    </row>
    <row r="72" spans="1:6" ht="12.75" customHeight="1">
      <c r="A72" s="129"/>
      <c r="B72" s="134"/>
      <c r="C72" s="70"/>
      <c r="D72" s="385"/>
      <c r="E72" s="383"/>
      <c r="F72" s="75"/>
    </row>
    <row r="73" spans="2:4" ht="12.75">
      <c r="B73" s="72"/>
      <c r="C73" s="70"/>
      <c r="D73" s="385"/>
    </row>
    <row r="74" spans="2:4" ht="16.5" customHeight="1">
      <c r="B74" s="72"/>
      <c r="C74" s="79"/>
      <c r="D74" s="386"/>
    </row>
    <row r="75" spans="1:5" ht="24">
      <c r="A75" s="134" t="s">
        <v>1651</v>
      </c>
      <c r="B75" s="629"/>
      <c r="C75" s="800" t="s">
        <v>2172</v>
      </c>
      <c r="D75" s="800"/>
      <c r="E75" s="800"/>
    </row>
    <row r="76" spans="1:5" ht="12.75">
      <c r="A76" s="70"/>
      <c r="B76" s="130"/>
      <c r="C76" s="800" t="s">
        <v>2174</v>
      </c>
      <c r="D76" s="800"/>
      <c r="E76" s="800"/>
    </row>
    <row r="77" spans="1:4" ht="24">
      <c r="A77" s="444" t="s">
        <v>2171</v>
      </c>
      <c r="B77" s="679"/>
      <c r="C77" s="79"/>
      <c r="D77" s="386"/>
    </row>
    <row r="78" spans="1:4" ht="12.75">
      <c r="A78" s="70"/>
      <c r="B78" s="131"/>
      <c r="C78" s="79"/>
      <c r="D78" s="386"/>
    </row>
    <row r="79" spans="1:5" ht="19.5" customHeight="1">
      <c r="A79" s="70" t="s">
        <v>2175</v>
      </c>
      <c r="B79" s="680"/>
      <c r="C79" s="443"/>
      <c r="D79" s="803"/>
      <c r="E79" s="803"/>
    </row>
    <row r="80" spans="1:5" ht="12.75">
      <c r="A80" s="70"/>
      <c r="B80" s="70"/>
      <c r="C80" s="801" t="s">
        <v>2176</v>
      </c>
      <c r="D80" s="802"/>
      <c r="E80" s="802"/>
    </row>
    <row r="81" spans="1:4" ht="12.75">
      <c r="A81" s="70"/>
      <c r="B81" s="70"/>
      <c r="C81" s="77"/>
      <c r="D81" s="385"/>
    </row>
    <row r="82" ht="12.75">
      <c r="B82" s="239"/>
    </row>
    <row r="83" ht="12.75">
      <c r="B83" s="239"/>
    </row>
    <row r="84" ht="12.75">
      <c r="B84" s="239"/>
    </row>
    <row r="85" ht="12.75">
      <c r="B85" s="239"/>
    </row>
    <row r="86" ht="12.75">
      <c r="B86" s="239"/>
    </row>
    <row r="87" ht="12.75">
      <c r="B87" s="239"/>
    </row>
    <row r="88" ht="12.75">
      <c r="B88" s="239"/>
    </row>
    <row r="89" ht="12.75">
      <c r="B89" s="239"/>
    </row>
    <row r="90" ht="12.75">
      <c r="B90" s="239"/>
    </row>
    <row r="91" ht="12.75">
      <c r="B91" s="239"/>
    </row>
    <row r="92" ht="12.75">
      <c r="B92" s="239"/>
    </row>
    <row r="93" ht="12.75">
      <c r="B93" s="239"/>
    </row>
    <row r="94" ht="12.75">
      <c r="B94" s="239"/>
    </row>
    <row r="95" ht="12.75">
      <c r="B95" s="239"/>
    </row>
    <row r="96" ht="12.75">
      <c r="B96" s="239"/>
    </row>
    <row r="97" ht="12.75">
      <c r="B97" s="239"/>
    </row>
    <row r="98" ht="12.75">
      <c r="B98" s="239"/>
    </row>
    <row r="99" ht="12.75">
      <c r="B99" s="239"/>
    </row>
    <row r="100" ht="12.75">
      <c r="B100" s="239"/>
    </row>
    <row r="101" ht="12.75">
      <c r="B101" s="239"/>
    </row>
    <row r="102" ht="12.75">
      <c r="B102" s="239"/>
    </row>
    <row r="103" ht="12.75">
      <c r="B103" s="239"/>
    </row>
    <row r="104" ht="12.75">
      <c r="B104" s="239"/>
    </row>
    <row r="105" ht="12.75">
      <c r="B105" s="239"/>
    </row>
    <row r="106" ht="12.75">
      <c r="B106" s="239"/>
    </row>
    <row r="107" ht="12.75">
      <c r="B107" s="239"/>
    </row>
    <row r="108" ht="12.75">
      <c r="B108" s="239"/>
    </row>
    <row r="109" ht="12.75">
      <c r="B109" s="239"/>
    </row>
    <row r="110" ht="12.75">
      <c r="B110" s="239"/>
    </row>
    <row r="111" ht="12.75">
      <c r="B111" s="239"/>
    </row>
    <row r="112" ht="12.75">
      <c r="B112" s="239"/>
    </row>
    <row r="113" ht="12.75">
      <c r="B113" s="239"/>
    </row>
    <row r="114" ht="12.75">
      <c r="B114" s="239"/>
    </row>
    <row r="115" ht="12.75">
      <c r="B115" s="239"/>
    </row>
    <row r="116" ht="12.75">
      <c r="B116" s="239"/>
    </row>
    <row r="117" ht="12.75">
      <c r="B117" s="239"/>
    </row>
    <row r="118" ht="12.75">
      <c r="B118" s="239"/>
    </row>
    <row r="119" ht="12.75">
      <c r="B119" s="239"/>
    </row>
    <row r="120" ht="12.75">
      <c r="B120" s="239"/>
    </row>
    <row r="121" ht="12.75">
      <c r="B121" s="239"/>
    </row>
    <row r="122" ht="12.75">
      <c r="B122" s="239"/>
    </row>
    <row r="123" ht="12.75">
      <c r="B123" s="239"/>
    </row>
    <row r="124" ht="12.75">
      <c r="B124" s="239"/>
    </row>
    <row r="125" ht="12.75">
      <c r="B125" s="239"/>
    </row>
    <row r="126" ht="12.75">
      <c r="B126" s="239"/>
    </row>
    <row r="127" ht="12.75">
      <c r="B127" s="239"/>
    </row>
    <row r="128" ht="12.75">
      <c r="B128" s="239"/>
    </row>
    <row r="129" ht="12.75">
      <c r="B129" s="239"/>
    </row>
    <row r="130" ht="12.75">
      <c r="B130" s="239"/>
    </row>
    <row r="131" ht="12.75">
      <c r="B131" s="239"/>
    </row>
    <row r="132" ht="12.75">
      <c r="B132" s="239"/>
    </row>
    <row r="133" ht="12.75">
      <c r="B133" s="239"/>
    </row>
    <row r="134" ht="12.75">
      <c r="B134" s="239"/>
    </row>
    <row r="135" ht="12.75">
      <c r="B135" s="239"/>
    </row>
    <row r="136" ht="12.75">
      <c r="B136" s="239"/>
    </row>
    <row r="137" ht="12.75">
      <c r="B137" s="239"/>
    </row>
    <row r="138" ht="12.75">
      <c r="B138" s="239"/>
    </row>
    <row r="139" ht="12.75">
      <c r="B139" s="239"/>
    </row>
    <row r="140" ht="12.75">
      <c r="B140" s="239"/>
    </row>
    <row r="141" ht="12.75">
      <c r="B141" s="239"/>
    </row>
    <row r="142" ht="12.75">
      <c r="B142" s="239"/>
    </row>
    <row r="143" ht="12.75">
      <c r="B143" s="239"/>
    </row>
    <row r="144" ht="12.75">
      <c r="B144" s="239"/>
    </row>
    <row r="145" ht="12.75">
      <c r="B145" s="239"/>
    </row>
    <row r="146" ht="12.75">
      <c r="B146" s="239"/>
    </row>
    <row r="147" ht="12.75">
      <c r="B147" s="239"/>
    </row>
    <row r="148" ht="12.75">
      <c r="B148" s="239"/>
    </row>
    <row r="149" ht="12.75">
      <c r="B149" s="239"/>
    </row>
    <row r="150" ht="12.75">
      <c r="B150" s="239"/>
    </row>
    <row r="151" ht="12.75">
      <c r="B151" s="239"/>
    </row>
    <row r="152" ht="12.75">
      <c r="B152" s="239"/>
    </row>
    <row r="153" ht="12.75">
      <c r="B153" s="239"/>
    </row>
    <row r="154" ht="12.75">
      <c r="B154" s="239"/>
    </row>
    <row r="155" ht="12.75">
      <c r="B155" s="239"/>
    </row>
    <row r="156" ht="12.75">
      <c r="B156" s="239"/>
    </row>
    <row r="157" ht="12.75">
      <c r="B157" s="239"/>
    </row>
    <row r="158" ht="12.75">
      <c r="B158" s="239"/>
    </row>
    <row r="159" ht="12.75">
      <c r="B159" s="239"/>
    </row>
    <row r="160" ht="12.75">
      <c r="B160" s="239"/>
    </row>
    <row r="161" ht="12.75">
      <c r="B161" s="239"/>
    </row>
    <row r="162" ht="12.75">
      <c r="B162" s="239"/>
    </row>
    <row r="163" ht="12.75">
      <c r="B163" s="239"/>
    </row>
    <row r="164" ht="12.75">
      <c r="B164" s="239"/>
    </row>
    <row r="165" ht="12.75">
      <c r="B165" s="239"/>
    </row>
    <row r="166" ht="12.75">
      <c r="B166" s="239"/>
    </row>
    <row r="167" ht="12.75">
      <c r="B167" s="239"/>
    </row>
    <row r="168" ht="12.75">
      <c r="B168" s="239"/>
    </row>
    <row r="169" ht="12.75">
      <c r="B169" s="239"/>
    </row>
    <row r="170" ht="12.75">
      <c r="B170" s="239"/>
    </row>
    <row r="171" ht="12.75">
      <c r="B171" s="239"/>
    </row>
    <row r="172" ht="12.75">
      <c r="B172" s="239"/>
    </row>
    <row r="173" ht="12.75">
      <c r="B173" s="239"/>
    </row>
    <row r="174" ht="12.75">
      <c r="B174" s="239"/>
    </row>
    <row r="175" ht="12.75">
      <c r="B175" s="239"/>
    </row>
    <row r="176" ht="12.75">
      <c r="B176" s="239"/>
    </row>
    <row r="177" ht="12.75">
      <c r="B177" s="239"/>
    </row>
    <row r="178" ht="12.75">
      <c r="B178" s="239"/>
    </row>
    <row r="179" ht="12.75">
      <c r="B179" s="239"/>
    </row>
    <row r="180" ht="12.75">
      <c r="B180" s="239"/>
    </row>
    <row r="181" ht="12.75">
      <c r="B181" s="239"/>
    </row>
    <row r="182" ht="12.75">
      <c r="B182" s="239"/>
    </row>
    <row r="183" ht="12.75">
      <c r="B183" s="239"/>
    </row>
    <row r="184" ht="12.75">
      <c r="B184" s="239"/>
    </row>
    <row r="185" ht="12.75">
      <c r="B185" s="239"/>
    </row>
    <row r="186" ht="12.75">
      <c r="B186" s="239"/>
    </row>
    <row r="187" ht="12.75">
      <c r="B187" s="239"/>
    </row>
    <row r="188" ht="12.75">
      <c r="B188" s="239"/>
    </row>
    <row r="189" ht="12.75">
      <c r="B189" s="239"/>
    </row>
    <row r="190" ht="12.75">
      <c r="B190" s="239"/>
    </row>
    <row r="191" ht="12.75">
      <c r="B191" s="239"/>
    </row>
    <row r="192" ht="12.75">
      <c r="B192" s="239"/>
    </row>
    <row r="193" ht="12.75">
      <c r="B193" s="239"/>
    </row>
    <row r="194" ht="12.75">
      <c r="B194" s="239"/>
    </row>
    <row r="195" ht="12.75">
      <c r="B195" s="239"/>
    </row>
    <row r="196" ht="12.75">
      <c r="B196" s="239"/>
    </row>
    <row r="197" ht="12.75">
      <c r="B197" s="239"/>
    </row>
    <row r="198" ht="12.75">
      <c r="B198" s="239"/>
    </row>
    <row r="199" ht="12.75">
      <c r="B199" s="239"/>
    </row>
    <row r="200" ht="12.75">
      <c r="B200" s="239"/>
    </row>
    <row r="201" ht="12.75">
      <c r="B201" s="239"/>
    </row>
    <row r="202" ht="12.75">
      <c r="B202" s="239"/>
    </row>
    <row r="203" ht="12.75">
      <c r="B203" s="239"/>
    </row>
    <row r="204" ht="12.75">
      <c r="B204" s="239"/>
    </row>
    <row r="205" ht="12.75">
      <c r="B205" s="239"/>
    </row>
    <row r="206" ht="12.75">
      <c r="B206" s="239"/>
    </row>
    <row r="207" ht="12.75">
      <c r="B207" s="239"/>
    </row>
    <row r="208" ht="12.75">
      <c r="B208" s="239"/>
    </row>
    <row r="209" ht="12.75">
      <c r="B209" s="239"/>
    </row>
    <row r="210" ht="12.75">
      <c r="B210" s="239"/>
    </row>
    <row r="211" ht="12.75">
      <c r="B211" s="239"/>
    </row>
    <row r="212" ht="12.75">
      <c r="B212" s="239"/>
    </row>
    <row r="213" ht="12.75">
      <c r="B213" s="239"/>
    </row>
    <row r="214" ht="12.75">
      <c r="B214" s="239"/>
    </row>
    <row r="215" ht="12.75">
      <c r="B215" s="239"/>
    </row>
    <row r="216" ht="12.75">
      <c r="B216" s="239"/>
    </row>
    <row r="217" ht="12.75">
      <c r="B217" s="239"/>
    </row>
    <row r="218" ht="12.75">
      <c r="B218" s="239"/>
    </row>
    <row r="219" ht="12.75">
      <c r="B219" s="239"/>
    </row>
    <row r="220" ht="12.75">
      <c r="B220" s="239"/>
    </row>
    <row r="221" ht="12.75">
      <c r="B221" s="239"/>
    </row>
    <row r="222" ht="12.75">
      <c r="B222" s="239"/>
    </row>
    <row r="223" ht="12.75">
      <c r="B223" s="239"/>
    </row>
    <row r="224" ht="12.75">
      <c r="B224" s="239"/>
    </row>
    <row r="225" ht="12.75">
      <c r="B225" s="239"/>
    </row>
    <row r="226" ht="12.75">
      <c r="B226" s="239"/>
    </row>
    <row r="227" ht="12.75">
      <c r="B227" s="239"/>
    </row>
    <row r="228" ht="12.75">
      <c r="B228" s="239"/>
    </row>
    <row r="229" ht="12.75">
      <c r="B229" s="239"/>
    </row>
    <row r="230" ht="12.75">
      <c r="B230" s="239"/>
    </row>
    <row r="231" ht="12.75">
      <c r="B231" s="239"/>
    </row>
    <row r="232" ht="12.75">
      <c r="B232" s="239"/>
    </row>
    <row r="233" ht="12.75">
      <c r="B233" s="239"/>
    </row>
    <row r="234" ht="12.75">
      <c r="B234" s="239"/>
    </row>
    <row r="235" ht="12.75">
      <c r="B235" s="239"/>
    </row>
    <row r="236" ht="12.75">
      <c r="B236" s="239"/>
    </row>
    <row r="237" ht="12.75">
      <c r="B237" s="239"/>
    </row>
    <row r="238" ht="12.75">
      <c r="B238" s="239"/>
    </row>
    <row r="239" ht="12.75">
      <c r="B239" s="239"/>
    </row>
    <row r="240" ht="12.75">
      <c r="B240" s="239"/>
    </row>
    <row r="241" ht="12.75">
      <c r="B241" s="239"/>
    </row>
    <row r="242" ht="12.75">
      <c r="B242" s="239"/>
    </row>
    <row r="243" ht="12.75">
      <c r="B243" s="239"/>
    </row>
    <row r="244" ht="12.75">
      <c r="B244" s="239"/>
    </row>
    <row r="245" ht="12.75">
      <c r="B245" s="239"/>
    </row>
    <row r="246" ht="12.75">
      <c r="B246" s="239"/>
    </row>
    <row r="247" ht="12.75">
      <c r="B247" s="239"/>
    </row>
    <row r="248" ht="12.75">
      <c r="B248" s="239"/>
    </row>
    <row r="249" ht="12.75">
      <c r="B249" s="239"/>
    </row>
    <row r="250" ht="12.75">
      <c r="B250" s="239"/>
    </row>
    <row r="251" ht="12.75">
      <c r="B251" s="239"/>
    </row>
    <row r="252" ht="12.75">
      <c r="B252" s="239"/>
    </row>
    <row r="253" ht="12.75">
      <c r="B253" s="239"/>
    </row>
    <row r="254" ht="12.75">
      <c r="B254" s="239"/>
    </row>
    <row r="255" ht="12.75">
      <c r="B255" s="239"/>
    </row>
    <row r="256" ht="12.75">
      <c r="B256" s="239"/>
    </row>
    <row r="257" ht="12.75">
      <c r="B257" s="239"/>
    </row>
    <row r="258" ht="12.75">
      <c r="B258" s="239"/>
    </row>
    <row r="259" ht="12.75">
      <c r="B259" s="239"/>
    </row>
    <row r="260" ht="12.75">
      <c r="B260" s="239"/>
    </row>
    <row r="261" ht="12.75">
      <c r="B261" s="239"/>
    </row>
    <row r="262" ht="12.75">
      <c r="B262" s="239"/>
    </row>
    <row r="263" ht="12.75">
      <c r="B263" s="239"/>
    </row>
    <row r="264" ht="12.75">
      <c r="B264" s="239"/>
    </row>
    <row r="265" ht="12.75">
      <c r="B265" s="239"/>
    </row>
    <row r="266" ht="12.75">
      <c r="B266" s="239"/>
    </row>
    <row r="267" ht="12.75">
      <c r="B267" s="239"/>
    </row>
    <row r="268" ht="12.75">
      <c r="B268" s="239"/>
    </row>
    <row r="269" ht="12.75">
      <c r="B269" s="239"/>
    </row>
    <row r="270" ht="12.75">
      <c r="B270" s="239"/>
    </row>
    <row r="271" ht="12.75">
      <c r="B271" s="239"/>
    </row>
    <row r="272" ht="12.75">
      <c r="B272" s="239"/>
    </row>
    <row r="273" ht="12.75">
      <c r="B273" s="239"/>
    </row>
    <row r="274" ht="12.75">
      <c r="B274" s="239"/>
    </row>
    <row r="275" ht="12.75">
      <c r="B275" s="239"/>
    </row>
    <row r="276" ht="12.75">
      <c r="B276" s="239"/>
    </row>
    <row r="277" ht="12.75">
      <c r="B277" s="239"/>
    </row>
    <row r="278" ht="12.75">
      <c r="B278" s="239"/>
    </row>
    <row r="279" ht="12.75">
      <c r="B279" s="239"/>
    </row>
    <row r="280" ht="12.75">
      <c r="B280" s="239"/>
    </row>
    <row r="281" ht="12.75">
      <c r="B281" s="239"/>
    </row>
    <row r="282" ht="12.75">
      <c r="B282" s="239"/>
    </row>
    <row r="283" ht="12.75">
      <c r="B283" s="239"/>
    </row>
    <row r="284" ht="12.75">
      <c r="B284" s="239"/>
    </row>
    <row r="285" ht="12.75">
      <c r="B285" s="239"/>
    </row>
    <row r="286" ht="12.75">
      <c r="B286" s="239"/>
    </row>
    <row r="287" ht="12.75">
      <c r="B287" s="239"/>
    </row>
    <row r="288" ht="12.75">
      <c r="B288" s="239"/>
    </row>
    <row r="289" ht="12.75">
      <c r="B289" s="239"/>
    </row>
    <row r="290" ht="12.75">
      <c r="B290" s="239"/>
    </row>
    <row r="291" ht="12.75">
      <c r="B291" s="239"/>
    </row>
    <row r="292" ht="12.75">
      <c r="B292" s="239"/>
    </row>
    <row r="293" ht="12.75">
      <c r="B293" s="239"/>
    </row>
    <row r="294" ht="12.75">
      <c r="B294" s="239"/>
    </row>
    <row r="295" ht="12.75">
      <c r="B295" s="239"/>
    </row>
    <row r="296" ht="12.75">
      <c r="B296" s="239"/>
    </row>
    <row r="297" ht="12.75">
      <c r="B297" s="239"/>
    </row>
    <row r="298" ht="12.75">
      <c r="B298" s="239"/>
    </row>
    <row r="299" ht="12.75">
      <c r="B299" s="239"/>
    </row>
    <row r="300" ht="12.75">
      <c r="B300" s="239"/>
    </row>
    <row r="301" ht="12.75">
      <c r="B301" s="239"/>
    </row>
    <row r="302" ht="12.75">
      <c r="B302" s="239"/>
    </row>
    <row r="303" ht="12.75">
      <c r="B303" s="239"/>
    </row>
    <row r="304" ht="12.75">
      <c r="B304" s="239"/>
    </row>
    <row r="305" ht="12.75">
      <c r="B305" s="239"/>
    </row>
    <row r="306" ht="12.75">
      <c r="B306" s="239"/>
    </row>
    <row r="307" ht="12.75">
      <c r="B307" s="239"/>
    </row>
    <row r="308" ht="12.75">
      <c r="B308" s="239"/>
    </row>
    <row r="309" ht="12.75">
      <c r="B309" s="239"/>
    </row>
    <row r="310" ht="12.75">
      <c r="B310" s="239"/>
    </row>
    <row r="311" ht="12.75">
      <c r="B311" s="239"/>
    </row>
    <row r="312" ht="12.75">
      <c r="B312" s="239"/>
    </row>
    <row r="313" ht="12.75">
      <c r="B313" s="239"/>
    </row>
    <row r="314" ht="12.75">
      <c r="B314" s="239"/>
    </row>
    <row r="315" ht="12.75">
      <c r="B315" s="239"/>
    </row>
    <row r="316" ht="12.75">
      <c r="B316" s="239"/>
    </row>
    <row r="317" ht="12.75">
      <c r="B317" s="239"/>
    </row>
    <row r="318" ht="12.75">
      <c r="B318" s="239"/>
    </row>
    <row r="319" ht="12.75">
      <c r="B319" s="239"/>
    </row>
    <row r="320" ht="12.75">
      <c r="B320" s="239"/>
    </row>
    <row r="321" ht="12.75">
      <c r="B321" s="239"/>
    </row>
    <row r="322" ht="12.75">
      <c r="B322" s="239"/>
    </row>
    <row r="323" ht="12.75">
      <c r="B323" s="239"/>
    </row>
    <row r="324" ht="12.75">
      <c r="B324" s="239"/>
    </row>
    <row r="325" ht="12.75">
      <c r="B325" s="239"/>
    </row>
    <row r="326" ht="12.75">
      <c r="B326" s="239"/>
    </row>
    <row r="327" ht="12.75">
      <c r="B327" s="239"/>
    </row>
    <row r="328" ht="12.75">
      <c r="B328" s="239"/>
    </row>
    <row r="329" ht="12.75">
      <c r="B329" s="239"/>
    </row>
    <row r="330" ht="12.75">
      <c r="B330" s="239"/>
    </row>
    <row r="331" ht="12.75">
      <c r="B331" s="239"/>
    </row>
    <row r="332" ht="12.75">
      <c r="B332" s="239"/>
    </row>
    <row r="333" ht="12.75">
      <c r="B333" s="239"/>
    </row>
    <row r="334" ht="12.75">
      <c r="B334" s="239"/>
    </row>
    <row r="335" ht="12.75">
      <c r="B335" s="239"/>
    </row>
    <row r="336" ht="12.75">
      <c r="B336" s="239"/>
    </row>
    <row r="337" ht="12.75">
      <c r="B337" s="239"/>
    </row>
    <row r="338" ht="12.75">
      <c r="B338" s="239"/>
    </row>
    <row r="339" ht="12.75">
      <c r="B339" s="239"/>
    </row>
    <row r="340" ht="12.75">
      <c r="B340" s="239"/>
    </row>
    <row r="341" ht="12.75">
      <c r="B341" s="239"/>
    </row>
    <row r="342" ht="12.75">
      <c r="B342" s="239"/>
    </row>
    <row r="343" ht="12.75">
      <c r="B343" s="239"/>
    </row>
    <row r="344" ht="12.75">
      <c r="B344" s="239"/>
    </row>
    <row r="345" ht="12.75">
      <c r="B345" s="239"/>
    </row>
    <row r="346" ht="12.75">
      <c r="B346" s="239"/>
    </row>
    <row r="347" ht="12.75">
      <c r="B347" s="239"/>
    </row>
    <row r="348" ht="12.75">
      <c r="B348" s="239"/>
    </row>
    <row r="349" ht="12.75">
      <c r="B349" s="239"/>
    </row>
    <row r="350" ht="12.75">
      <c r="B350" s="239"/>
    </row>
    <row r="351" ht="12.75">
      <c r="B351" s="239"/>
    </row>
    <row r="352" ht="12.75">
      <c r="B352" s="239"/>
    </row>
    <row r="353" ht="12.75">
      <c r="B353" s="239"/>
    </row>
    <row r="354" ht="12.75">
      <c r="B354" s="239"/>
    </row>
    <row r="355" ht="12.75">
      <c r="B355" s="239"/>
    </row>
    <row r="356" ht="12.75">
      <c r="B356" s="239"/>
    </row>
    <row r="357" ht="12.75">
      <c r="B357" s="239"/>
    </row>
    <row r="358" ht="12.75">
      <c r="B358" s="239"/>
    </row>
    <row r="359" ht="12.75">
      <c r="B359" s="239"/>
    </row>
    <row r="360" ht="12.75">
      <c r="B360" s="239"/>
    </row>
    <row r="361" ht="12.75">
      <c r="B361" s="239"/>
    </row>
    <row r="362" ht="12.75">
      <c r="B362" s="239"/>
    </row>
    <row r="363" ht="12.75">
      <c r="B363" s="239"/>
    </row>
    <row r="364" ht="12.75">
      <c r="B364" s="239"/>
    </row>
    <row r="365" ht="12.75">
      <c r="B365" s="239"/>
    </row>
    <row r="366" ht="12.75">
      <c r="B366" s="239"/>
    </row>
    <row r="367" ht="12.75">
      <c r="B367" s="239"/>
    </row>
    <row r="368" ht="12.75">
      <c r="B368" s="239"/>
    </row>
    <row r="369" ht="12.75">
      <c r="B369" s="239"/>
    </row>
    <row r="370" ht="12.75">
      <c r="B370" s="239"/>
    </row>
    <row r="371" ht="12.75">
      <c r="B371" s="239"/>
    </row>
    <row r="372" ht="12.75">
      <c r="B372" s="239"/>
    </row>
    <row r="373" ht="12.75">
      <c r="B373" s="239"/>
    </row>
    <row r="374" ht="12.75">
      <c r="B374" s="239"/>
    </row>
    <row r="375" ht="12.75">
      <c r="B375" s="239"/>
    </row>
    <row r="376" ht="12.75">
      <c r="B376" s="239"/>
    </row>
    <row r="377" ht="12.75">
      <c r="B377" s="239"/>
    </row>
    <row r="378" ht="12.75">
      <c r="B378" s="239"/>
    </row>
    <row r="379" ht="12.75">
      <c r="B379" s="239"/>
    </row>
    <row r="380" ht="12.75">
      <c r="B380" s="239"/>
    </row>
    <row r="381" ht="12.75">
      <c r="B381" s="239"/>
    </row>
    <row r="382" ht="12.75">
      <c r="B382" s="239"/>
    </row>
    <row r="383" ht="12.75">
      <c r="B383" s="239"/>
    </row>
    <row r="384" ht="12.75">
      <c r="B384" s="239"/>
    </row>
    <row r="385" ht="12.75">
      <c r="B385" s="239"/>
    </row>
    <row r="386" ht="12.75">
      <c r="B386" s="239"/>
    </row>
    <row r="387" ht="12.75">
      <c r="B387" s="239"/>
    </row>
    <row r="388" ht="12.75">
      <c r="B388" s="239"/>
    </row>
    <row r="389" ht="12.75">
      <c r="B389" s="239"/>
    </row>
    <row r="390" ht="12.75">
      <c r="B390" s="239"/>
    </row>
    <row r="391" ht="12.75">
      <c r="B391" s="239"/>
    </row>
    <row r="392" ht="12.75">
      <c r="B392" s="239"/>
    </row>
    <row r="393" ht="12.75">
      <c r="B393" s="239"/>
    </row>
    <row r="394" ht="12.75">
      <c r="B394" s="239"/>
    </row>
    <row r="395" ht="12.75">
      <c r="B395" s="239"/>
    </row>
    <row r="396" ht="12.75">
      <c r="B396" s="239"/>
    </row>
    <row r="397" ht="12.75">
      <c r="B397" s="239"/>
    </row>
    <row r="398" ht="12.75">
      <c r="B398" s="239"/>
    </row>
    <row r="399" ht="12.75">
      <c r="B399" s="239"/>
    </row>
    <row r="400" ht="12.75">
      <c r="B400" s="239"/>
    </row>
    <row r="401" ht="12.75">
      <c r="B401" s="239"/>
    </row>
    <row r="402" ht="12.75">
      <c r="B402" s="239"/>
    </row>
    <row r="403" ht="12.75">
      <c r="B403" s="239"/>
    </row>
    <row r="404" ht="12.75">
      <c r="B404" s="239"/>
    </row>
    <row r="405" ht="12.75">
      <c r="B405" s="239"/>
    </row>
    <row r="406" ht="12.75">
      <c r="B406" s="239"/>
    </row>
    <row r="407" ht="12.75">
      <c r="B407" s="239"/>
    </row>
    <row r="408" ht="12.75">
      <c r="B408" s="239"/>
    </row>
    <row r="409" ht="12.75">
      <c r="B409" s="239"/>
    </row>
    <row r="410" ht="12.75">
      <c r="B410" s="239"/>
    </row>
    <row r="411" ht="12.75">
      <c r="B411" s="239"/>
    </row>
    <row r="412" ht="12.75">
      <c r="B412" s="239"/>
    </row>
    <row r="413" ht="12.75">
      <c r="B413" s="239"/>
    </row>
    <row r="414" ht="12.75">
      <c r="B414" s="239"/>
    </row>
    <row r="415" ht="12.75">
      <c r="B415" s="239"/>
    </row>
    <row r="416" ht="12.75">
      <c r="B416" s="239"/>
    </row>
    <row r="417" ht="12.75">
      <c r="B417" s="239"/>
    </row>
    <row r="418" ht="12.75">
      <c r="B418" s="239"/>
    </row>
    <row r="419" ht="12.75">
      <c r="B419" s="239"/>
    </row>
    <row r="420" ht="12.75">
      <c r="B420" s="239"/>
    </row>
    <row r="421" ht="12.75">
      <c r="B421" s="239"/>
    </row>
    <row r="422" ht="12.75">
      <c r="B422" s="239"/>
    </row>
    <row r="423" ht="12.75">
      <c r="B423" s="239"/>
    </row>
    <row r="424" ht="12.75">
      <c r="B424" s="239"/>
    </row>
    <row r="425" ht="12.75">
      <c r="B425" s="239"/>
    </row>
    <row r="426" ht="12.75">
      <c r="B426" s="239"/>
    </row>
    <row r="427" ht="12.75">
      <c r="B427" s="239"/>
    </row>
    <row r="428" ht="12.75">
      <c r="B428" s="239"/>
    </row>
    <row r="429" ht="12.75">
      <c r="B429" s="239"/>
    </row>
    <row r="430" ht="12.75">
      <c r="B430" s="239"/>
    </row>
    <row r="431" ht="12.75">
      <c r="B431" s="239"/>
    </row>
    <row r="432" ht="12.75">
      <c r="B432" s="239"/>
    </row>
    <row r="433" ht="12.75">
      <c r="B433" s="239"/>
    </row>
    <row r="434" ht="12.75">
      <c r="B434" s="239"/>
    </row>
    <row r="435" ht="12.75">
      <c r="B435" s="239"/>
    </row>
    <row r="436" ht="12.75">
      <c r="B436" s="239"/>
    </row>
    <row r="437" ht="12.75">
      <c r="B437" s="239"/>
    </row>
    <row r="438" ht="12.75">
      <c r="B438" s="239"/>
    </row>
    <row r="439" ht="12.75">
      <c r="B439" s="239"/>
    </row>
    <row r="440" ht="12.75">
      <c r="B440" s="239"/>
    </row>
    <row r="441" ht="12.75">
      <c r="B441" s="239"/>
    </row>
    <row r="442" ht="12.75">
      <c r="B442" s="239"/>
    </row>
    <row r="443" ht="12.75">
      <c r="B443" s="239"/>
    </row>
    <row r="444" ht="12.75">
      <c r="B444" s="239"/>
    </row>
    <row r="445" ht="12.75">
      <c r="B445" s="239"/>
    </row>
    <row r="446" ht="12.75">
      <c r="B446" s="239"/>
    </row>
    <row r="447" ht="12.75">
      <c r="B447" s="239"/>
    </row>
    <row r="448" ht="12.75">
      <c r="B448" s="239"/>
    </row>
    <row r="449" ht="12.75">
      <c r="B449" s="239"/>
    </row>
    <row r="450" ht="12.75">
      <c r="B450" s="239"/>
    </row>
    <row r="451" ht="12.75">
      <c r="B451" s="239"/>
    </row>
    <row r="452" ht="12.75">
      <c r="B452" s="239"/>
    </row>
    <row r="453" ht="12.75">
      <c r="B453" s="239"/>
    </row>
    <row r="454" ht="12.75">
      <c r="B454" s="239"/>
    </row>
    <row r="455" ht="12.75">
      <c r="B455" s="239"/>
    </row>
    <row r="456" ht="12.75">
      <c r="B456" s="239"/>
    </row>
    <row r="457" ht="12.75">
      <c r="B457" s="239"/>
    </row>
    <row r="458" ht="12.75">
      <c r="B458" s="239"/>
    </row>
    <row r="459" ht="12.75">
      <c r="B459" s="239"/>
    </row>
    <row r="460" ht="12.75">
      <c r="B460" s="239"/>
    </row>
    <row r="461" ht="12.75">
      <c r="B461" s="239"/>
    </row>
    <row r="462" ht="12.75">
      <c r="B462" s="239"/>
    </row>
    <row r="463" ht="12.75">
      <c r="B463" s="239"/>
    </row>
    <row r="464" ht="12.75">
      <c r="B464" s="239"/>
    </row>
    <row r="465" ht="12.75">
      <c r="B465" s="239"/>
    </row>
    <row r="466" ht="12.75">
      <c r="B466" s="239"/>
    </row>
    <row r="467" ht="12.75">
      <c r="B467" s="239"/>
    </row>
    <row r="468" ht="12.75">
      <c r="B468" s="239"/>
    </row>
    <row r="469" ht="12.75">
      <c r="B469" s="239"/>
    </row>
    <row r="470" ht="12.75">
      <c r="B470" s="239"/>
    </row>
    <row r="471" ht="12.75">
      <c r="B471" s="239"/>
    </row>
    <row r="472" ht="12.75">
      <c r="B472" s="239"/>
    </row>
    <row r="473" ht="12.75">
      <c r="B473" s="239"/>
    </row>
    <row r="474" ht="12.75">
      <c r="B474" s="239"/>
    </row>
    <row r="475" ht="12.75">
      <c r="B475" s="239"/>
    </row>
    <row r="476" ht="12.75">
      <c r="B476" s="239"/>
    </row>
    <row r="477" ht="12.75">
      <c r="B477" s="239"/>
    </row>
    <row r="478" ht="12.75">
      <c r="B478" s="239"/>
    </row>
    <row r="479" ht="12.75">
      <c r="B479" s="239"/>
    </row>
    <row r="480" ht="12.75">
      <c r="B480" s="239"/>
    </row>
    <row r="481" ht="12.75">
      <c r="B481" s="239"/>
    </row>
    <row r="482" ht="12.75">
      <c r="B482" s="239"/>
    </row>
    <row r="483" ht="12.75">
      <c r="B483" s="239"/>
    </row>
    <row r="484" ht="12.75">
      <c r="B484" s="239"/>
    </row>
    <row r="485" ht="12.75">
      <c r="B485" s="239"/>
    </row>
    <row r="486" ht="12.75">
      <c r="B486" s="239"/>
    </row>
    <row r="487" ht="12.75">
      <c r="B487" s="239"/>
    </row>
    <row r="488" ht="12.75">
      <c r="B488" s="239"/>
    </row>
    <row r="489" ht="12.75">
      <c r="B489" s="239"/>
    </row>
    <row r="490" ht="12.75">
      <c r="B490" s="239"/>
    </row>
    <row r="491" ht="12.75">
      <c r="B491" s="239"/>
    </row>
    <row r="492" ht="12.75">
      <c r="B492" s="239"/>
    </row>
    <row r="493" ht="12.75">
      <c r="B493" s="239"/>
    </row>
    <row r="494" ht="12.75">
      <c r="B494" s="239"/>
    </row>
    <row r="495" ht="12.75">
      <c r="B495" s="239"/>
    </row>
    <row r="496" ht="12.75">
      <c r="B496" s="239"/>
    </row>
    <row r="497" ht="12.75">
      <c r="B497" s="239"/>
    </row>
    <row r="498" ht="12.75">
      <c r="B498" s="239"/>
    </row>
    <row r="499" ht="12.75">
      <c r="B499" s="239"/>
    </row>
    <row r="500" ht="12.75">
      <c r="B500" s="239"/>
    </row>
    <row r="501" ht="12.75">
      <c r="B501" s="239"/>
    </row>
    <row r="502" ht="12.75">
      <c r="B502" s="239"/>
    </row>
    <row r="503" ht="12.75">
      <c r="B503" s="239"/>
    </row>
    <row r="504" ht="12.75">
      <c r="B504" s="239"/>
    </row>
    <row r="505" ht="12.75">
      <c r="B505" s="239"/>
    </row>
    <row r="506" ht="12.75">
      <c r="B506" s="239"/>
    </row>
    <row r="507" ht="12.75">
      <c r="B507" s="239"/>
    </row>
    <row r="508" ht="12.75">
      <c r="B508" s="239"/>
    </row>
    <row r="509" ht="12.75">
      <c r="B509" s="239"/>
    </row>
    <row r="510" ht="12.75">
      <c r="B510" s="239"/>
    </row>
    <row r="511" ht="12.75">
      <c r="B511" s="239"/>
    </row>
    <row r="512" ht="12.75">
      <c r="B512" s="239"/>
    </row>
    <row r="513" ht="12.75">
      <c r="B513" s="239"/>
    </row>
    <row r="514" ht="12.75">
      <c r="B514" s="239"/>
    </row>
    <row r="515" ht="12.75">
      <c r="B515" s="239"/>
    </row>
    <row r="516" ht="12.75">
      <c r="B516" s="239"/>
    </row>
    <row r="517" ht="12.75">
      <c r="B517" s="239"/>
    </row>
    <row r="518" ht="12.75">
      <c r="B518" s="239"/>
    </row>
    <row r="519" ht="12.75">
      <c r="B519" s="239"/>
    </row>
    <row r="520" ht="12.75">
      <c r="B520" s="239"/>
    </row>
    <row r="521" ht="12.75">
      <c r="B521" s="239"/>
    </row>
    <row r="522" ht="12.75">
      <c r="B522" s="239"/>
    </row>
    <row r="523" ht="12.75">
      <c r="B523" s="239"/>
    </row>
    <row r="524" ht="12.75">
      <c r="B524" s="239"/>
    </row>
    <row r="525" ht="12.75">
      <c r="B525" s="239"/>
    </row>
    <row r="526" ht="12.75">
      <c r="B526" s="239"/>
    </row>
    <row r="527" ht="12.75">
      <c r="B527" s="239"/>
    </row>
    <row r="528" ht="12.75">
      <c r="B528" s="239"/>
    </row>
    <row r="529" ht="12.75">
      <c r="B529" s="239"/>
    </row>
    <row r="530" ht="12.75">
      <c r="B530" s="239"/>
    </row>
    <row r="531" ht="12.75">
      <c r="B531" s="239"/>
    </row>
    <row r="532" ht="12.75">
      <c r="B532" s="239"/>
    </row>
    <row r="533" ht="12.75">
      <c r="B533" s="239"/>
    </row>
    <row r="534" ht="12.75">
      <c r="B534" s="239"/>
    </row>
    <row r="535" ht="12.75">
      <c r="B535" s="239"/>
    </row>
    <row r="536" ht="12.75">
      <c r="B536" s="239"/>
    </row>
    <row r="537" ht="12.75">
      <c r="B537" s="239"/>
    </row>
    <row r="538" ht="12.75">
      <c r="B538" s="239"/>
    </row>
    <row r="539" ht="12.75">
      <c r="B539" s="239"/>
    </row>
    <row r="540" ht="12.75">
      <c r="B540" s="239"/>
    </row>
    <row r="541" ht="12.75">
      <c r="B541" s="239"/>
    </row>
    <row r="542" ht="12.75">
      <c r="B542" s="239"/>
    </row>
    <row r="543" ht="12.75">
      <c r="B543" s="239"/>
    </row>
    <row r="544" ht="12.75">
      <c r="B544" s="239"/>
    </row>
    <row r="545" ht="12.75">
      <c r="B545" s="239"/>
    </row>
    <row r="546" ht="12.75">
      <c r="B546" s="239"/>
    </row>
    <row r="547" ht="12.75">
      <c r="B547" s="239"/>
    </row>
    <row r="548" ht="12.75">
      <c r="B548" s="239"/>
    </row>
    <row r="549" ht="12.75">
      <c r="B549" s="239"/>
    </row>
    <row r="550" ht="12.75">
      <c r="B550" s="239"/>
    </row>
    <row r="551" ht="12.75">
      <c r="B551" s="239"/>
    </row>
    <row r="552" ht="12.75">
      <c r="B552" s="239"/>
    </row>
    <row r="553" ht="12.75">
      <c r="B553" s="239"/>
    </row>
    <row r="554" ht="12.75">
      <c r="B554" s="239"/>
    </row>
    <row r="555" ht="12.75">
      <c r="B555" s="239"/>
    </row>
    <row r="556" ht="12.75">
      <c r="B556" s="239"/>
    </row>
    <row r="557" ht="12.75">
      <c r="B557" s="239"/>
    </row>
    <row r="558" ht="12.75">
      <c r="B558" s="239"/>
    </row>
    <row r="559" ht="12.75">
      <c r="B559" s="239"/>
    </row>
    <row r="560" ht="12.75">
      <c r="B560" s="239"/>
    </row>
    <row r="561" ht="12.75">
      <c r="B561" s="239"/>
    </row>
    <row r="562" ht="12.75">
      <c r="B562" s="239"/>
    </row>
    <row r="563" ht="12.75">
      <c r="B563" s="239"/>
    </row>
    <row r="564" ht="12.75">
      <c r="B564" s="239"/>
    </row>
    <row r="565" ht="12.75">
      <c r="B565" s="239"/>
    </row>
    <row r="566" ht="12.75">
      <c r="B566" s="239"/>
    </row>
    <row r="567" ht="12.75">
      <c r="B567" s="239"/>
    </row>
    <row r="568" ht="12.75">
      <c r="B568" s="239"/>
    </row>
    <row r="569" ht="12.75">
      <c r="B569" s="239"/>
    </row>
    <row r="570" ht="12.75">
      <c r="B570" s="239"/>
    </row>
    <row r="571" ht="12.75">
      <c r="B571" s="239"/>
    </row>
    <row r="572" ht="12.75">
      <c r="B572" s="239"/>
    </row>
    <row r="573" ht="12.75">
      <c r="B573" s="239"/>
    </row>
    <row r="574" ht="12.75">
      <c r="B574" s="239"/>
    </row>
    <row r="575" ht="12.75">
      <c r="B575" s="239"/>
    </row>
    <row r="576" ht="12.75">
      <c r="B576" s="239"/>
    </row>
    <row r="577" ht="12.75">
      <c r="B577" s="239"/>
    </row>
    <row r="578" ht="12.75">
      <c r="B578" s="239"/>
    </row>
    <row r="579" ht="12.75">
      <c r="B579" s="239"/>
    </row>
    <row r="580" ht="12.75">
      <c r="B580" s="239"/>
    </row>
    <row r="581" ht="12.75">
      <c r="B581" s="239"/>
    </row>
    <row r="582" ht="12.75">
      <c r="B582" s="239"/>
    </row>
    <row r="583" ht="12.75">
      <c r="B583" s="239"/>
    </row>
    <row r="584" ht="12.75">
      <c r="B584" s="239"/>
    </row>
    <row r="585" ht="12.75">
      <c r="B585" s="239"/>
    </row>
    <row r="586" ht="12.75">
      <c r="B586" s="239"/>
    </row>
    <row r="587" ht="12.75">
      <c r="B587" s="239"/>
    </row>
    <row r="588" ht="12.75">
      <c r="B588" s="239"/>
    </row>
    <row r="589" ht="12.75">
      <c r="B589" s="239"/>
    </row>
    <row r="590" ht="12.75">
      <c r="B590" s="239"/>
    </row>
    <row r="591" ht="12.75">
      <c r="B591" s="239"/>
    </row>
    <row r="592" ht="12.75">
      <c r="B592" s="239"/>
    </row>
    <row r="593" ht="12.75">
      <c r="B593" s="239"/>
    </row>
    <row r="594" ht="12.75">
      <c r="B594" s="239"/>
    </row>
    <row r="595" ht="12.75">
      <c r="B595" s="239"/>
    </row>
    <row r="596" ht="12.75">
      <c r="B596" s="239"/>
    </row>
    <row r="597" ht="12.75">
      <c r="B597" s="239"/>
    </row>
    <row r="598" ht="12.75">
      <c r="B598" s="239"/>
    </row>
    <row r="599" ht="12.75">
      <c r="B599" s="239"/>
    </row>
    <row r="600" ht="12.75">
      <c r="B600" s="239"/>
    </row>
    <row r="601" ht="12.75">
      <c r="B601" s="239"/>
    </row>
    <row r="602" ht="12.75">
      <c r="B602" s="239"/>
    </row>
    <row r="603" ht="12.75">
      <c r="B603" s="239"/>
    </row>
    <row r="604" ht="12.75">
      <c r="B604" s="239"/>
    </row>
    <row r="605" ht="12.75">
      <c r="B605" s="239"/>
    </row>
    <row r="606" ht="12.75">
      <c r="B606" s="239"/>
    </row>
    <row r="607" ht="12.75">
      <c r="B607" s="239"/>
    </row>
    <row r="608" ht="12.75">
      <c r="B608" s="239"/>
    </row>
    <row r="609" ht="12.75">
      <c r="B609" s="239"/>
    </row>
    <row r="610" ht="12.75">
      <c r="B610" s="239"/>
    </row>
    <row r="611" ht="12.75">
      <c r="B611" s="239"/>
    </row>
    <row r="612" ht="12.75">
      <c r="B612" s="239"/>
    </row>
    <row r="613" ht="12.75">
      <c r="B613" s="239"/>
    </row>
    <row r="614" ht="12.75">
      <c r="B614" s="239"/>
    </row>
    <row r="615" ht="12.75">
      <c r="B615" s="239"/>
    </row>
    <row r="616" ht="12.75">
      <c r="B616" s="239"/>
    </row>
    <row r="617" ht="12.75">
      <c r="B617" s="239"/>
    </row>
    <row r="618" ht="12.75">
      <c r="B618" s="239"/>
    </row>
    <row r="619" ht="12.75">
      <c r="B619" s="239"/>
    </row>
    <row r="620" ht="12.75">
      <c r="B620" s="239"/>
    </row>
    <row r="621" ht="12.75">
      <c r="B621" s="239"/>
    </row>
    <row r="622" ht="12.75">
      <c r="B622" s="239"/>
    </row>
    <row r="623" ht="12.75">
      <c r="B623" s="239"/>
    </row>
    <row r="624" ht="12.75">
      <c r="B624" s="239"/>
    </row>
    <row r="625" ht="12.75">
      <c r="B625" s="239"/>
    </row>
    <row r="626" ht="12.75">
      <c r="B626" s="239"/>
    </row>
    <row r="627" ht="12.75">
      <c r="B627" s="239"/>
    </row>
    <row r="628" ht="12.75">
      <c r="B628" s="239"/>
    </row>
    <row r="629" ht="12.75">
      <c r="B629" s="239"/>
    </row>
    <row r="630" ht="12.75">
      <c r="B630" s="239"/>
    </row>
    <row r="631" ht="12.75">
      <c r="B631" s="239"/>
    </row>
    <row r="632" ht="12.75">
      <c r="B632" s="239"/>
    </row>
    <row r="633" ht="12.75">
      <c r="B633" s="239"/>
    </row>
    <row r="634" ht="12.75">
      <c r="B634" s="239"/>
    </row>
    <row r="635" ht="12.75">
      <c r="B635" s="239"/>
    </row>
    <row r="636" ht="12.75">
      <c r="B636" s="239"/>
    </row>
    <row r="637" ht="12.75">
      <c r="B637" s="239"/>
    </row>
    <row r="638" ht="12.75">
      <c r="B638" s="239"/>
    </row>
    <row r="639" ht="12.75">
      <c r="B639" s="239"/>
    </row>
    <row r="640" ht="12.75">
      <c r="B640" s="239"/>
    </row>
    <row r="641" ht="12.75">
      <c r="B641" s="239"/>
    </row>
    <row r="642" ht="12.75">
      <c r="B642" s="239"/>
    </row>
    <row r="643" ht="12.75">
      <c r="B643" s="239"/>
    </row>
    <row r="644" ht="12.75">
      <c r="B644" s="239"/>
    </row>
    <row r="645" ht="12.75">
      <c r="B645" s="239"/>
    </row>
    <row r="646" ht="12.75">
      <c r="B646" s="239"/>
    </row>
    <row r="647" ht="12.75">
      <c r="B647" s="239"/>
    </row>
    <row r="648" ht="12.75">
      <c r="B648" s="239"/>
    </row>
    <row r="649" ht="12.75">
      <c r="B649" s="239"/>
    </row>
    <row r="650" ht="12.75">
      <c r="B650" s="239"/>
    </row>
    <row r="651" ht="12.75">
      <c r="B651" s="239"/>
    </row>
    <row r="652" ht="12.75">
      <c r="B652" s="239"/>
    </row>
    <row r="653" ht="12.75">
      <c r="B653" s="239"/>
    </row>
    <row r="654" ht="12.75">
      <c r="B654" s="239"/>
    </row>
    <row r="655" ht="12.75">
      <c r="B655" s="239"/>
    </row>
    <row r="656" ht="12.75">
      <c r="B656" s="239"/>
    </row>
    <row r="657" ht="12.75">
      <c r="B657" s="239"/>
    </row>
    <row r="658" ht="12.75">
      <c r="B658" s="239"/>
    </row>
    <row r="659" ht="12.75">
      <c r="B659" s="239"/>
    </row>
    <row r="660" ht="12.75">
      <c r="B660" s="239"/>
    </row>
    <row r="661" ht="12.75">
      <c r="B661" s="239"/>
    </row>
    <row r="662" ht="12.75">
      <c r="B662" s="239"/>
    </row>
    <row r="663" ht="12.75">
      <c r="B663" s="239"/>
    </row>
    <row r="664" ht="12.75">
      <c r="B664" s="239"/>
    </row>
    <row r="665" ht="12.75">
      <c r="B665" s="239"/>
    </row>
    <row r="666" ht="12.75">
      <c r="B666" s="239"/>
    </row>
    <row r="667" ht="12.75">
      <c r="B667" s="239"/>
    </row>
    <row r="668" ht="12.75">
      <c r="B668" s="239"/>
    </row>
    <row r="669" ht="12.75">
      <c r="B669" s="239"/>
    </row>
    <row r="670" ht="12.75">
      <c r="B670" s="239"/>
    </row>
    <row r="671" ht="12.75">
      <c r="B671" s="239"/>
    </row>
    <row r="672" ht="12.75">
      <c r="B672" s="239"/>
    </row>
    <row r="673" ht="12.75">
      <c r="B673" s="239"/>
    </row>
    <row r="674" ht="12.75">
      <c r="B674" s="239"/>
    </row>
    <row r="675" ht="12.75">
      <c r="B675" s="239"/>
    </row>
    <row r="676" ht="12.75">
      <c r="B676" s="239"/>
    </row>
    <row r="677" ht="12.75">
      <c r="B677" s="239"/>
    </row>
    <row r="678" ht="12.75">
      <c r="B678" s="239"/>
    </row>
    <row r="679" ht="12.75">
      <c r="B679" s="239"/>
    </row>
    <row r="680" ht="12.75">
      <c r="B680" s="239"/>
    </row>
    <row r="681" ht="12.75">
      <c r="B681" s="239"/>
    </row>
    <row r="682" ht="12.75">
      <c r="B682" s="239"/>
    </row>
    <row r="683" ht="12.75">
      <c r="B683" s="239"/>
    </row>
    <row r="684" ht="12.75">
      <c r="B684" s="239"/>
    </row>
    <row r="685" ht="12.75">
      <c r="B685" s="239"/>
    </row>
    <row r="686" ht="12.75">
      <c r="B686" s="239"/>
    </row>
    <row r="687" ht="12.75">
      <c r="B687" s="239"/>
    </row>
    <row r="688" ht="12.75">
      <c r="B688" s="239"/>
    </row>
    <row r="689" ht="12.75">
      <c r="B689" s="239"/>
    </row>
    <row r="690" ht="12.75">
      <c r="B690" s="239"/>
    </row>
    <row r="691" ht="12.75">
      <c r="B691" s="239"/>
    </row>
    <row r="692" ht="12.75">
      <c r="B692" s="239"/>
    </row>
    <row r="693" ht="12.75">
      <c r="B693" s="239"/>
    </row>
    <row r="694" ht="12.75">
      <c r="B694" s="239"/>
    </row>
    <row r="695" ht="12.75">
      <c r="B695" s="239"/>
    </row>
    <row r="696" ht="12.75">
      <c r="B696" s="239"/>
    </row>
    <row r="697" ht="12.75">
      <c r="B697" s="239"/>
    </row>
    <row r="698" ht="12.75">
      <c r="B698" s="239"/>
    </row>
    <row r="699" ht="12.75">
      <c r="B699" s="239"/>
    </row>
    <row r="700" ht="12.75">
      <c r="B700" s="239"/>
    </row>
    <row r="701" ht="12.75">
      <c r="B701" s="239"/>
    </row>
    <row r="702" ht="12.75">
      <c r="B702" s="239"/>
    </row>
    <row r="703" ht="12.75">
      <c r="B703" s="239"/>
    </row>
    <row r="704" ht="12.75">
      <c r="B704" s="239"/>
    </row>
    <row r="705" ht="12.75">
      <c r="B705" s="239"/>
    </row>
    <row r="706" ht="12.75">
      <c r="B706" s="239"/>
    </row>
    <row r="707" ht="12.75">
      <c r="B707" s="239"/>
    </row>
    <row r="708" ht="12.75">
      <c r="B708" s="239"/>
    </row>
    <row r="709" ht="12.75">
      <c r="B709" s="239"/>
    </row>
    <row r="710" ht="12.75">
      <c r="B710" s="239"/>
    </row>
    <row r="711" ht="12.75">
      <c r="B711" s="239"/>
    </row>
    <row r="712" ht="12.75">
      <c r="B712" s="239"/>
    </row>
    <row r="713" ht="12.75">
      <c r="B713" s="239"/>
    </row>
    <row r="714" ht="12.75">
      <c r="B714" s="239"/>
    </row>
    <row r="715" ht="12.75">
      <c r="B715" s="239"/>
    </row>
    <row r="716" ht="12.75">
      <c r="B716" s="239"/>
    </row>
    <row r="717" ht="12.75">
      <c r="B717" s="239"/>
    </row>
    <row r="718" ht="12.75">
      <c r="B718" s="239"/>
    </row>
    <row r="719" ht="12.75">
      <c r="B719" s="239"/>
    </row>
    <row r="720" ht="12.75">
      <c r="B720" s="239"/>
    </row>
    <row r="721" ht="12.75">
      <c r="B721" s="239"/>
    </row>
    <row r="722" ht="12.75">
      <c r="B722" s="239"/>
    </row>
    <row r="723" ht="12.75">
      <c r="B723" s="239"/>
    </row>
    <row r="724" ht="12.75">
      <c r="B724" s="239"/>
    </row>
    <row r="725" ht="12.75">
      <c r="B725" s="239"/>
    </row>
    <row r="726" ht="12.75">
      <c r="B726" s="239"/>
    </row>
    <row r="727" ht="12.75">
      <c r="B727" s="239"/>
    </row>
    <row r="728" ht="12.75">
      <c r="B728" s="239"/>
    </row>
    <row r="729" ht="12.75">
      <c r="B729" s="239"/>
    </row>
    <row r="730" ht="12.75">
      <c r="B730" s="239"/>
    </row>
    <row r="731" ht="12.75">
      <c r="B731" s="239"/>
    </row>
    <row r="732" ht="12.75">
      <c r="B732" s="239"/>
    </row>
    <row r="733" ht="12.75">
      <c r="B733" s="239"/>
    </row>
    <row r="734" ht="12.75">
      <c r="B734" s="239"/>
    </row>
    <row r="735" ht="12.75">
      <c r="B735" s="239"/>
    </row>
    <row r="736" ht="12.75">
      <c r="B736" s="239"/>
    </row>
    <row r="737" ht="12.75">
      <c r="B737" s="239"/>
    </row>
    <row r="738" ht="12.75">
      <c r="B738" s="239"/>
    </row>
    <row r="739" ht="12.75">
      <c r="B739" s="239"/>
    </row>
    <row r="740" ht="12.75">
      <c r="B740" s="239"/>
    </row>
    <row r="741" ht="12.75">
      <c r="B741" s="239"/>
    </row>
    <row r="742" ht="12.75">
      <c r="B742" s="239"/>
    </row>
    <row r="743" ht="12.75">
      <c r="B743" s="239"/>
    </row>
    <row r="744" ht="12.75">
      <c r="B744" s="239"/>
    </row>
    <row r="745" ht="12.75">
      <c r="B745" s="239"/>
    </row>
    <row r="746" ht="12.75">
      <c r="B746" s="239"/>
    </row>
    <row r="747" ht="12.75">
      <c r="B747" s="239"/>
    </row>
    <row r="748" ht="12.75">
      <c r="B748" s="239"/>
    </row>
    <row r="749" ht="12.75">
      <c r="B749" s="239"/>
    </row>
    <row r="750" ht="12.75">
      <c r="B750" s="239"/>
    </row>
    <row r="751" ht="12.75">
      <c r="B751" s="239"/>
    </row>
    <row r="752" ht="12.75">
      <c r="B752" s="239"/>
    </row>
    <row r="753" ht="12.75">
      <c r="B753" s="239"/>
    </row>
    <row r="754" ht="12.75">
      <c r="B754" s="239"/>
    </row>
    <row r="755" ht="12.75">
      <c r="B755" s="239"/>
    </row>
    <row r="756" ht="12.75">
      <c r="B756" s="239"/>
    </row>
    <row r="757" ht="12.75">
      <c r="B757" s="239"/>
    </row>
    <row r="758" ht="12.75">
      <c r="B758" s="239"/>
    </row>
    <row r="759" ht="12.75">
      <c r="B759" s="239"/>
    </row>
    <row r="760" ht="12.75">
      <c r="B760" s="239"/>
    </row>
    <row r="761" ht="12.75">
      <c r="B761" s="239"/>
    </row>
    <row r="762" ht="12.75">
      <c r="B762" s="239"/>
    </row>
    <row r="763" ht="12.75">
      <c r="B763" s="239"/>
    </row>
    <row r="764" ht="12.75">
      <c r="B764" s="239"/>
    </row>
    <row r="765" ht="12.75">
      <c r="B765" s="239"/>
    </row>
    <row r="766" ht="12.75">
      <c r="B766" s="239"/>
    </row>
    <row r="767" ht="12.75">
      <c r="B767" s="239"/>
    </row>
    <row r="768" ht="12.75">
      <c r="B768" s="239"/>
    </row>
    <row r="769" ht="12.75">
      <c r="B769" s="239"/>
    </row>
    <row r="770" ht="12.75">
      <c r="B770" s="239"/>
    </row>
    <row r="771" ht="12.75">
      <c r="B771" s="239"/>
    </row>
    <row r="772" ht="12.75">
      <c r="B772" s="239"/>
    </row>
    <row r="773" ht="12.75">
      <c r="B773" s="239"/>
    </row>
    <row r="774" ht="12.75">
      <c r="B774" s="239"/>
    </row>
    <row r="775" ht="12.75">
      <c r="B775" s="239"/>
    </row>
    <row r="776" ht="12.75">
      <c r="B776" s="239"/>
    </row>
    <row r="777" ht="12.75">
      <c r="B777" s="239"/>
    </row>
    <row r="778" ht="12.75">
      <c r="B778" s="239"/>
    </row>
    <row r="779" ht="12.75">
      <c r="B779" s="239"/>
    </row>
    <row r="780" ht="12.75">
      <c r="B780" s="239"/>
    </row>
    <row r="781" ht="12.75">
      <c r="B781" s="239"/>
    </row>
    <row r="782" ht="12.75">
      <c r="B782" s="239"/>
    </row>
    <row r="783" ht="12.75">
      <c r="B783" s="239"/>
    </row>
    <row r="784" ht="12.75">
      <c r="B784" s="239"/>
    </row>
    <row r="785" ht="12.75">
      <c r="B785" s="239"/>
    </row>
    <row r="786" ht="12.75">
      <c r="B786" s="239"/>
    </row>
    <row r="787" ht="12.75">
      <c r="B787" s="239"/>
    </row>
    <row r="788" ht="12.75">
      <c r="B788" s="239"/>
    </row>
    <row r="789" ht="12.75">
      <c r="B789" s="239"/>
    </row>
    <row r="790" ht="12.75">
      <c r="B790" s="239"/>
    </row>
    <row r="791" ht="12.75">
      <c r="B791" s="239"/>
    </row>
    <row r="792" ht="12.75">
      <c r="B792" s="239"/>
    </row>
    <row r="793" ht="12.75">
      <c r="B793" s="239"/>
    </row>
    <row r="794" ht="12.75">
      <c r="B794" s="239"/>
    </row>
    <row r="795" ht="12.75">
      <c r="B795" s="239"/>
    </row>
    <row r="796" ht="12.75">
      <c r="B796" s="239"/>
    </row>
    <row r="797" ht="12.75">
      <c r="B797" s="239"/>
    </row>
    <row r="798" ht="12.75">
      <c r="B798" s="239"/>
    </row>
    <row r="799" ht="12.75">
      <c r="B799" s="239"/>
    </row>
    <row r="800" ht="12.75">
      <c r="B800" s="239"/>
    </row>
    <row r="801" ht="12.75">
      <c r="B801" s="239"/>
    </row>
    <row r="802" ht="12.75">
      <c r="B802" s="239"/>
    </row>
    <row r="803" ht="12.75">
      <c r="B803" s="239"/>
    </row>
    <row r="804" ht="12.75">
      <c r="B804" s="239"/>
    </row>
    <row r="805" ht="12.75">
      <c r="B805" s="239"/>
    </row>
    <row r="806" ht="12.75">
      <c r="B806" s="239"/>
    </row>
    <row r="807" ht="12.75">
      <c r="B807" s="239"/>
    </row>
    <row r="808" ht="12.75">
      <c r="B808" s="239"/>
    </row>
    <row r="809" ht="12.75">
      <c r="B809" s="239"/>
    </row>
    <row r="810" ht="12.75">
      <c r="B810" s="239"/>
    </row>
    <row r="811" ht="12.75">
      <c r="B811" s="239"/>
    </row>
    <row r="812" ht="12.75">
      <c r="B812" s="239"/>
    </row>
    <row r="813" ht="12.75">
      <c r="B813" s="239"/>
    </row>
    <row r="814" ht="12.75">
      <c r="B814" s="239"/>
    </row>
    <row r="815" ht="12.75">
      <c r="B815" s="239"/>
    </row>
    <row r="816" ht="12.75">
      <c r="B816" s="239"/>
    </row>
    <row r="817" ht="12.75">
      <c r="B817" s="239"/>
    </row>
    <row r="818" ht="12.75">
      <c r="B818" s="239"/>
    </row>
    <row r="819" ht="12.75">
      <c r="B819" s="239"/>
    </row>
    <row r="820" ht="12.75">
      <c r="B820" s="239"/>
    </row>
    <row r="821" ht="12.75">
      <c r="B821" s="239"/>
    </row>
    <row r="822" ht="12.75">
      <c r="B822" s="239"/>
    </row>
    <row r="823" ht="12.75">
      <c r="B823" s="239"/>
    </row>
    <row r="824" ht="12.75">
      <c r="B824" s="239"/>
    </row>
    <row r="825" ht="12.75">
      <c r="B825" s="239"/>
    </row>
    <row r="826" ht="12.75">
      <c r="B826" s="239"/>
    </row>
    <row r="827" ht="12.75">
      <c r="B827" s="239"/>
    </row>
    <row r="828" ht="12.75">
      <c r="B828" s="239"/>
    </row>
    <row r="829" ht="12.75">
      <c r="B829" s="239"/>
    </row>
    <row r="830" ht="12.75">
      <c r="B830" s="239"/>
    </row>
    <row r="831" ht="12.75">
      <c r="B831" s="239"/>
    </row>
    <row r="832" ht="12.75">
      <c r="B832" s="239"/>
    </row>
    <row r="833" ht="12.75">
      <c r="B833" s="239"/>
    </row>
    <row r="834" ht="12.75">
      <c r="B834" s="239"/>
    </row>
    <row r="835" ht="12.75">
      <c r="B835" s="239"/>
    </row>
    <row r="836" ht="12.75">
      <c r="B836" s="239"/>
    </row>
    <row r="837" ht="12.75">
      <c r="B837" s="239"/>
    </row>
    <row r="838" ht="12.75">
      <c r="B838" s="239"/>
    </row>
    <row r="839" ht="12.75">
      <c r="B839" s="239"/>
    </row>
    <row r="840" ht="12.75">
      <c r="B840" s="239"/>
    </row>
    <row r="841" ht="12.75">
      <c r="B841" s="239"/>
    </row>
  </sheetData>
  <sheetProtection password="D871" sheet="1" objects="1" scenarios="1" selectLockedCells="1"/>
  <mergeCells count="8">
    <mergeCell ref="C75:E75"/>
    <mergeCell ref="C76:E76"/>
    <mergeCell ref="C80:E80"/>
    <mergeCell ref="D1:E1"/>
    <mergeCell ref="B14:D14"/>
    <mergeCell ref="A13:E13"/>
    <mergeCell ref="D79:E79"/>
    <mergeCell ref="D9:E9"/>
  </mergeCells>
  <dataValidations count="1">
    <dataValidation type="whole" operator="greaterThanOrEqual" allowBlank="1" showErrorMessage="1" errorTitle="Nedozvoljen unos" error="Dozvoljen je samo upis pozitivnih cijelih brojeva, ako je iznos nula (tj. nema podatka), upišite nulu" sqref="E38 E49">
      <formula1>0</formula1>
    </dataValidation>
  </dataValidations>
  <printOptions/>
  <pageMargins left="0.1968503937007874" right="0.1968503937007874" top="0.3937007874015748" bottom="0.3937007874015748" header="0.1968503937007874" footer="0.2362204724409449"/>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List7">
    <tabColor indexed="13"/>
  </sheetPr>
  <dimension ref="A1:BG51"/>
  <sheetViews>
    <sheetView showGridLines="0" zoomScalePageLayoutView="0" workbookViewId="0" topLeftCell="A1">
      <selection activeCell="L9" sqref="L9:N9"/>
    </sheetView>
  </sheetViews>
  <sheetFormatPr defaultColWidth="9.140625" defaultRowHeight="12.75"/>
  <cols>
    <col min="1" max="1" width="4.421875" style="72" customWidth="1"/>
    <col min="2" max="2" width="12.00390625" style="72" customWidth="1"/>
    <col min="3" max="3" width="8.421875" style="72" customWidth="1"/>
    <col min="4" max="4" width="9.140625" style="72" customWidth="1"/>
    <col min="5" max="5" width="10.421875" style="72" customWidth="1"/>
    <col min="6" max="8" width="10.8515625" style="72" customWidth="1"/>
    <col min="9" max="9" width="13.140625" style="72" customWidth="1"/>
    <col min="10" max="11" width="10.8515625" style="72" customWidth="1"/>
    <col min="12" max="12" width="11.421875" style="72" customWidth="1"/>
    <col min="13" max="13" width="10.8515625" style="72" customWidth="1"/>
    <col min="14" max="14" width="11.7109375" style="72" customWidth="1"/>
    <col min="15" max="16384" width="9.140625" style="72" customWidth="1"/>
  </cols>
  <sheetData>
    <row r="1" spans="1:14" ht="17.25" thickBot="1" thickTop="1">
      <c r="A1" s="194"/>
      <c r="B1" s="194"/>
      <c r="C1" s="194"/>
      <c r="D1" s="194"/>
      <c r="E1" s="194"/>
      <c r="F1" s="194"/>
      <c r="G1" s="194"/>
      <c r="H1" s="194"/>
      <c r="I1" s="194"/>
      <c r="J1" s="194"/>
      <c r="K1" s="194"/>
      <c r="L1" s="194"/>
      <c r="M1" s="806" t="s">
        <v>2615</v>
      </c>
      <c r="N1" s="807"/>
    </row>
    <row r="2" spans="1:14" ht="21" customHeight="1" thickTop="1">
      <c r="A2" s="636" t="s">
        <v>2670</v>
      </c>
      <c r="B2" s="239"/>
      <c r="C2" s="551"/>
      <c r="D2" s="777"/>
      <c r="E2" s="781"/>
      <c r="F2" s="781"/>
      <c r="G2" s="781"/>
      <c r="H2" s="778"/>
      <c r="I2" s="194"/>
      <c r="J2" s="194"/>
      <c r="K2" s="194"/>
      <c r="L2" s="194"/>
      <c r="M2" s="194"/>
      <c r="N2" s="194"/>
    </row>
    <row r="3" spans="1:14" ht="15.75" customHeight="1">
      <c r="A3" s="545"/>
      <c r="B3" s="554"/>
      <c r="C3" s="194"/>
      <c r="D3" s="546"/>
      <c r="E3" s="546"/>
      <c r="F3" s="546"/>
      <c r="G3" s="546"/>
      <c r="H3" s="613"/>
      <c r="I3" s="194"/>
      <c r="J3" s="194"/>
      <c r="K3" s="194"/>
      <c r="L3" s="552" t="s">
        <v>2681</v>
      </c>
      <c r="M3" s="574"/>
      <c r="N3" s="153"/>
    </row>
    <row r="4" spans="1:14" ht="20.25" customHeight="1">
      <c r="A4" s="555" t="s">
        <v>2672</v>
      </c>
      <c r="B4" s="239"/>
      <c r="C4" s="556"/>
      <c r="D4" s="777">
        <v>0</v>
      </c>
      <c r="E4" s="781"/>
      <c r="F4" s="781"/>
      <c r="G4" s="781"/>
      <c r="H4" s="778"/>
      <c r="I4" s="194"/>
      <c r="J4" s="194"/>
      <c r="K4" s="194"/>
      <c r="L4" s="194"/>
      <c r="M4" s="194"/>
      <c r="N4" s="194"/>
    </row>
    <row r="5" spans="1:14" ht="21" customHeight="1">
      <c r="A5" s="545"/>
      <c r="B5" s="239"/>
      <c r="C5" s="194"/>
      <c r="D5" s="546"/>
      <c r="E5" s="546"/>
      <c r="F5" s="546"/>
      <c r="G5" s="546"/>
      <c r="H5" s="613"/>
      <c r="I5" s="194"/>
      <c r="J5" s="194"/>
      <c r="K5" s="194"/>
      <c r="L5" s="194" t="s">
        <v>2673</v>
      </c>
      <c r="M5" s="737"/>
      <c r="N5" s="738"/>
    </row>
    <row r="6" spans="1:14" ht="23.25" customHeight="1">
      <c r="A6" s="555" t="s">
        <v>2675</v>
      </c>
      <c r="B6" s="554"/>
      <c r="C6" s="194"/>
      <c r="D6" s="777">
        <v>0</v>
      </c>
      <c r="E6" s="781"/>
      <c r="F6" s="781"/>
      <c r="G6" s="781"/>
      <c r="H6" s="778"/>
      <c r="I6" s="194"/>
      <c r="J6" s="194"/>
      <c r="K6" s="194"/>
      <c r="L6" s="194" t="s">
        <v>2674</v>
      </c>
      <c r="M6" s="739"/>
      <c r="N6" s="738"/>
    </row>
    <row r="7" spans="1:14" ht="19.5" customHeight="1">
      <c r="A7" s="545"/>
      <c r="B7" s="560"/>
      <c r="C7" s="190"/>
      <c r="D7" s="613"/>
      <c r="E7" s="546"/>
      <c r="F7" s="546"/>
      <c r="G7" s="546"/>
      <c r="H7" s="613"/>
      <c r="I7" s="194"/>
      <c r="J7" s="194"/>
      <c r="K7" s="194"/>
      <c r="L7" s="186" t="s">
        <v>2676</v>
      </c>
      <c r="M7" s="737"/>
      <c r="N7" s="738"/>
    </row>
    <row r="8" spans="1:14" ht="21.75" customHeight="1">
      <c r="A8" s="555" t="s">
        <v>2678</v>
      </c>
      <c r="B8" s="560"/>
      <c r="C8" s="194"/>
      <c r="D8" s="777"/>
      <c r="E8" s="781"/>
      <c r="F8" s="781"/>
      <c r="G8" s="781"/>
      <c r="H8" s="778"/>
      <c r="I8" s="194"/>
      <c r="J8" s="194"/>
      <c r="K8" s="194"/>
      <c r="L8" s="194" t="s">
        <v>2677</v>
      </c>
      <c r="M8" s="816"/>
      <c r="N8" s="816"/>
    </row>
    <row r="9" spans="1:14" ht="20.25" customHeight="1">
      <c r="A9" s="194"/>
      <c r="B9" s="194"/>
      <c r="C9" s="194"/>
      <c r="D9" s="194"/>
      <c r="E9" s="194"/>
      <c r="F9" s="194"/>
      <c r="G9" s="194"/>
      <c r="H9" s="194"/>
      <c r="I9" s="194"/>
      <c r="J9" s="194"/>
      <c r="K9" s="194"/>
      <c r="L9" s="777"/>
      <c r="M9" s="781"/>
      <c r="N9" s="778"/>
    </row>
    <row r="10" spans="1:14" ht="15.75" customHeight="1">
      <c r="A10" s="194"/>
      <c r="B10" s="194"/>
      <c r="C10" s="681"/>
      <c r="D10" s="681"/>
      <c r="E10" s="681"/>
      <c r="F10" s="682"/>
      <c r="G10" s="194"/>
      <c r="H10" s="194"/>
      <c r="I10" s="194"/>
      <c r="J10" s="194"/>
      <c r="K10" s="194"/>
      <c r="L10" s="194"/>
      <c r="M10" s="194"/>
      <c r="N10" s="674"/>
    </row>
    <row r="11" spans="1:14" s="264" customFormat="1" ht="21.75" customHeight="1">
      <c r="A11" s="683"/>
      <c r="B11" s="683"/>
      <c r="C11" s="683"/>
      <c r="D11" s="683"/>
      <c r="E11" s="683"/>
      <c r="F11" s="684"/>
      <c r="G11" s="685"/>
      <c r="H11" s="685"/>
      <c r="I11" s="686" t="s">
        <v>2616</v>
      </c>
      <c r="J11" s="684"/>
      <c r="K11" s="683"/>
      <c r="L11" s="683"/>
      <c r="M11" s="683"/>
      <c r="N11" s="683"/>
    </row>
    <row r="12" spans="1:14" ht="15.75" customHeight="1">
      <c r="A12" s="547"/>
      <c r="B12" s="547"/>
      <c r="C12" s="547"/>
      <c r="D12" s="547"/>
      <c r="E12" s="547"/>
      <c r="F12" s="687"/>
      <c r="G12" s="654" t="s">
        <v>2617</v>
      </c>
      <c r="H12" s="688"/>
      <c r="I12" s="688" t="s">
        <v>1562</v>
      </c>
      <c r="J12" s="689"/>
      <c r="K12" s="619"/>
      <c r="L12" s="619"/>
      <c r="M12" s="547"/>
      <c r="N12" s="547"/>
    </row>
    <row r="13" spans="1:14" ht="13.5" thickBot="1">
      <c r="A13" s="194"/>
      <c r="B13" s="194"/>
      <c r="C13" s="194"/>
      <c r="D13" s="194"/>
      <c r="E13" s="194"/>
      <c r="F13" s="194"/>
      <c r="G13" s="194"/>
      <c r="H13" s="194"/>
      <c r="I13" s="194"/>
      <c r="J13" s="194"/>
      <c r="K13" s="194"/>
      <c r="L13" s="194"/>
      <c r="M13" s="690" t="s">
        <v>2618</v>
      </c>
      <c r="N13" s="194"/>
    </row>
    <row r="14" spans="1:14" ht="25.5" customHeight="1">
      <c r="A14" s="813" t="s">
        <v>2619</v>
      </c>
      <c r="B14" s="265"/>
      <c r="C14" s="266"/>
      <c r="D14" s="266"/>
      <c r="E14" s="267"/>
      <c r="F14" s="268" t="s">
        <v>2620</v>
      </c>
      <c r="G14" s="269"/>
      <c r="H14" s="269"/>
      <c r="I14" s="270"/>
      <c r="J14" s="268" t="s">
        <v>2621</v>
      </c>
      <c r="K14" s="269"/>
      <c r="L14" s="271"/>
      <c r="M14" s="272"/>
      <c r="N14" s="811" t="s">
        <v>496</v>
      </c>
    </row>
    <row r="15" spans="1:14" ht="36.75" thickBot="1">
      <c r="A15" s="814"/>
      <c r="B15" s="273" t="s">
        <v>497</v>
      </c>
      <c r="C15" s="274"/>
      <c r="D15" s="274"/>
      <c r="E15" s="275"/>
      <c r="F15" s="276" t="s">
        <v>498</v>
      </c>
      <c r="G15" s="277" t="s">
        <v>499</v>
      </c>
      <c r="H15" s="278" t="s">
        <v>500</v>
      </c>
      <c r="I15" s="279" t="s">
        <v>501</v>
      </c>
      <c r="J15" s="280" t="s">
        <v>502</v>
      </c>
      <c r="K15" s="281" t="s">
        <v>503</v>
      </c>
      <c r="L15" s="281" t="s">
        <v>504</v>
      </c>
      <c r="M15" s="282" t="s">
        <v>505</v>
      </c>
      <c r="N15" s="812"/>
    </row>
    <row r="16" spans="1:34" s="292" customFormat="1" ht="11.25" thickBot="1">
      <c r="A16" s="283">
        <v>1</v>
      </c>
      <c r="B16" s="284">
        <v>2</v>
      </c>
      <c r="C16" s="285"/>
      <c r="D16" s="285"/>
      <c r="E16" s="286"/>
      <c r="F16" s="287">
        <v>3</v>
      </c>
      <c r="G16" s="83">
        <v>4</v>
      </c>
      <c r="H16" s="288">
        <v>5</v>
      </c>
      <c r="I16" s="288">
        <v>6</v>
      </c>
      <c r="J16" s="289">
        <v>7</v>
      </c>
      <c r="K16" s="288">
        <v>8</v>
      </c>
      <c r="L16" s="289">
        <v>9</v>
      </c>
      <c r="M16" s="290">
        <v>10</v>
      </c>
      <c r="N16" s="83">
        <v>11</v>
      </c>
      <c r="O16" s="291"/>
      <c r="P16" s="291"/>
      <c r="Q16" s="291"/>
      <c r="R16" s="291"/>
      <c r="S16" s="291"/>
      <c r="T16" s="291"/>
      <c r="U16" s="291"/>
      <c r="V16" s="291"/>
      <c r="W16" s="291"/>
      <c r="X16" s="291"/>
      <c r="Y16" s="291"/>
      <c r="Z16" s="291"/>
      <c r="AA16" s="291"/>
      <c r="AB16" s="291"/>
      <c r="AC16" s="291"/>
      <c r="AD16" s="291"/>
      <c r="AE16" s="291"/>
      <c r="AF16" s="291"/>
      <c r="AG16" s="291"/>
      <c r="AH16" s="291"/>
    </row>
    <row r="17" spans="1:34" ht="12.75">
      <c r="A17" s="293"/>
      <c r="B17" s="808" t="s">
        <v>506</v>
      </c>
      <c r="C17" s="809"/>
      <c r="D17" s="809"/>
      <c r="E17" s="810"/>
      <c r="F17" s="353">
        <f>F18+F19+F20+F21+F22+F23+F24+F25</f>
        <v>0</v>
      </c>
      <c r="G17" s="296">
        <f>G18+G19+G20+G21+G22+G23+G24+G25</f>
        <v>0</v>
      </c>
      <c r="H17" s="295">
        <f>H18+H19+H20+H21+H22+H23+H24+H25</f>
        <v>0</v>
      </c>
      <c r="I17" s="294">
        <f aca="true" t="shared" si="0" ref="I17:I35">F17-G17+H17</f>
        <v>0</v>
      </c>
      <c r="J17" s="295">
        <f>J18+J19+J20+J21+J22+J23+J24+J25</f>
        <v>0</v>
      </c>
      <c r="K17" s="296">
        <f>K18+K19+K20+K21+K22+K23+K24+K25</f>
        <v>0</v>
      </c>
      <c r="L17" s="295">
        <f>L18+L19+L20+L21+L22+L23+L24+L25</f>
        <v>0</v>
      </c>
      <c r="M17" s="294">
        <f aca="true" t="shared" si="1" ref="M17:M35">J17+K17+L17</f>
        <v>0</v>
      </c>
      <c r="N17" s="294">
        <f aca="true" t="shared" si="2" ref="N17:N35">I17-M17</f>
        <v>0</v>
      </c>
      <c r="O17" s="261"/>
      <c r="P17" s="261"/>
      <c r="Q17" s="261"/>
      <c r="R17" s="261"/>
      <c r="S17" s="261"/>
      <c r="T17" s="261"/>
      <c r="U17" s="261"/>
      <c r="V17" s="261"/>
      <c r="W17" s="261"/>
      <c r="X17" s="261"/>
      <c r="Y17" s="261"/>
      <c r="Z17" s="261"/>
      <c r="AA17" s="261"/>
      <c r="AB17" s="261"/>
      <c r="AC17" s="261"/>
      <c r="AD17" s="261"/>
      <c r="AE17" s="261"/>
      <c r="AF17" s="261"/>
      <c r="AG17" s="261"/>
      <c r="AH17" s="261"/>
    </row>
    <row r="18" spans="1:34" ht="12.75">
      <c r="A18" s="297" t="s">
        <v>845</v>
      </c>
      <c r="B18" s="454" t="s">
        <v>2534</v>
      </c>
      <c r="C18" s="74"/>
      <c r="D18" s="74"/>
      <c r="E18" s="74"/>
      <c r="F18" s="354">
        <v>0</v>
      </c>
      <c r="G18" s="355">
        <v>0</v>
      </c>
      <c r="H18" s="356">
        <v>0</v>
      </c>
      <c r="I18" s="298">
        <f t="shared" si="0"/>
        <v>0</v>
      </c>
      <c r="J18" s="357">
        <v>0</v>
      </c>
      <c r="K18" s="358">
        <v>0</v>
      </c>
      <c r="L18" s="356">
        <v>0</v>
      </c>
      <c r="M18" s="298">
        <f t="shared" si="1"/>
        <v>0</v>
      </c>
      <c r="N18" s="298">
        <f t="shared" si="2"/>
        <v>0</v>
      </c>
      <c r="O18" s="261"/>
      <c r="P18" s="261"/>
      <c r="Q18" s="261"/>
      <c r="R18" s="261"/>
      <c r="S18" s="261"/>
      <c r="T18" s="261"/>
      <c r="U18" s="261"/>
      <c r="V18" s="261"/>
      <c r="W18" s="261"/>
      <c r="X18" s="261"/>
      <c r="Y18" s="261"/>
      <c r="Z18" s="261"/>
      <c r="AA18" s="261"/>
      <c r="AB18" s="261"/>
      <c r="AC18" s="261"/>
      <c r="AD18" s="261"/>
      <c r="AE18" s="261"/>
      <c r="AF18" s="261"/>
      <c r="AG18" s="261"/>
      <c r="AH18" s="261"/>
    </row>
    <row r="19" spans="1:34" ht="12.75">
      <c r="A19" s="297" t="s">
        <v>846</v>
      </c>
      <c r="B19" s="74"/>
      <c r="C19" s="74"/>
      <c r="D19" s="74"/>
      <c r="E19" s="74"/>
      <c r="F19" s="354">
        <v>0</v>
      </c>
      <c r="G19" s="355">
        <v>0</v>
      </c>
      <c r="H19" s="356">
        <v>0</v>
      </c>
      <c r="I19" s="298">
        <f t="shared" si="0"/>
        <v>0</v>
      </c>
      <c r="J19" s="357">
        <v>0</v>
      </c>
      <c r="K19" s="358">
        <v>0</v>
      </c>
      <c r="L19" s="356">
        <v>0</v>
      </c>
      <c r="M19" s="298">
        <f t="shared" si="1"/>
        <v>0</v>
      </c>
      <c r="N19" s="298">
        <f t="shared" si="2"/>
        <v>0</v>
      </c>
      <c r="O19" s="261"/>
      <c r="P19" s="261"/>
      <c r="Q19" s="261"/>
      <c r="R19" s="261"/>
      <c r="S19" s="261"/>
      <c r="T19" s="261"/>
      <c r="U19" s="261"/>
      <c r="V19" s="261"/>
      <c r="W19" s="261"/>
      <c r="X19" s="261"/>
      <c r="Y19" s="261"/>
      <c r="Z19" s="261"/>
      <c r="AA19" s="261"/>
      <c r="AB19" s="261"/>
      <c r="AC19" s="261"/>
      <c r="AD19" s="261"/>
      <c r="AE19" s="261"/>
      <c r="AF19" s="261"/>
      <c r="AG19" s="261"/>
      <c r="AH19" s="261"/>
    </row>
    <row r="20" spans="1:14" ht="12.75">
      <c r="A20" s="297" t="s">
        <v>847</v>
      </c>
      <c r="B20" s="74"/>
      <c r="C20" s="74"/>
      <c r="D20" s="74"/>
      <c r="E20" s="74"/>
      <c r="F20" s="354">
        <v>0</v>
      </c>
      <c r="G20" s="355">
        <v>0</v>
      </c>
      <c r="H20" s="356">
        <v>0</v>
      </c>
      <c r="I20" s="298">
        <f t="shared" si="0"/>
        <v>0</v>
      </c>
      <c r="J20" s="357">
        <v>0</v>
      </c>
      <c r="K20" s="358">
        <v>0</v>
      </c>
      <c r="L20" s="356">
        <v>0</v>
      </c>
      <c r="M20" s="298">
        <f t="shared" si="1"/>
        <v>0</v>
      </c>
      <c r="N20" s="298">
        <f t="shared" si="2"/>
        <v>0</v>
      </c>
    </row>
    <row r="21" spans="1:14" ht="12.75">
      <c r="A21" s="297" t="s">
        <v>848</v>
      </c>
      <c r="B21" s="74"/>
      <c r="C21" s="74"/>
      <c r="D21" s="74"/>
      <c r="E21" s="74"/>
      <c r="F21" s="354">
        <v>0</v>
      </c>
      <c r="G21" s="355">
        <v>0</v>
      </c>
      <c r="H21" s="356">
        <v>0</v>
      </c>
      <c r="I21" s="298">
        <f t="shared" si="0"/>
        <v>0</v>
      </c>
      <c r="J21" s="357">
        <v>0</v>
      </c>
      <c r="K21" s="358">
        <v>0</v>
      </c>
      <c r="L21" s="356">
        <v>0</v>
      </c>
      <c r="M21" s="298">
        <f t="shared" si="1"/>
        <v>0</v>
      </c>
      <c r="N21" s="298">
        <f t="shared" si="2"/>
        <v>0</v>
      </c>
    </row>
    <row r="22" spans="1:14" ht="12.75">
      <c r="A22" s="297" t="s">
        <v>849</v>
      </c>
      <c r="B22" s="455"/>
      <c r="C22" s="74"/>
      <c r="D22" s="74"/>
      <c r="E22" s="74"/>
      <c r="F22" s="354">
        <v>0</v>
      </c>
      <c r="G22" s="355">
        <v>0</v>
      </c>
      <c r="H22" s="356">
        <v>0</v>
      </c>
      <c r="I22" s="298">
        <f t="shared" si="0"/>
        <v>0</v>
      </c>
      <c r="J22" s="357">
        <v>0</v>
      </c>
      <c r="K22" s="358">
        <v>0</v>
      </c>
      <c r="L22" s="356">
        <v>0</v>
      </c>
      <c r="M22" s="298">
        <f t="shared" si="1"/>
        <v>0</v>
      </c>
      <c r="N22" s="298">
        <f t="shared" si="2"/>
        <v>0</v>
      </c>
    </row>
    <row r="23" spans="1:14" ht="12.75">
      <c r="A23" s="297" t="s">
        <v>850</v>
      </c>
      <c r="B23" s="454"/>
      <c r="C23" s="74"/>
      <c r="D23" s="74"/>
      <c r="E23" s="74"/>
      <c r="F23" s="354">
        <v>0</v>
      </c>
      <c r="G23" s="355">
        <v>0</v>
      </c>
      <c r="H23" s="356">
        <v>0</v>
      </c>
      <c r="I23" s="298">
        <f t="shared" si="0"/>
        <v>0</v>
      </c>
      <c r="J23" s="357">
        <v>0</v>
      </c>
      <c r="K23" s="358">
        <v>0</v>
      </c>
      <c r="L23" s="356">
        <v>0</v>
      </c>
      <c r="M23" s="298">
        <f t="shared" si="1"/>
        <v>0</v>
      </c>
      <c r="N23" s="298">
        <f t="shared" si="2"/>
        <v>0</v>
      </c>
    </row>
    <row r="24" spans="1:14" ht="12.75">
      <c r="A24" s="297" t="s">
        <v>851</v>
      </c>
      <c r="B24" s="454"/>
      <c r="C24" s="74"/>
      <c r="D24" s="74"/>
      <c r="E24" s="74"/>
      <c r="F24" s="354">
        <v>0</v>
      </c>
      <c r="G24" s="355">
        <v>0</v>
      </c>
      <c r="H24" s="356">
        <v>0</v>
      </c>
      <c r="I24" s="298">
        <f t="shared" si="0"/>
        <v>0</v>
      </c>
      <c r="J24" s="357">
        <v>0</v>
      </c>
      <c r="K24" s="358">
        <v>0</v>
      </c>
      <c r="L24" s="356">
        <v>0</v>
      </c>
      <c r="M24" s="298">
        <f t="shared" si="1"/>
        <v>0</v>
      </c>
      <c r="N24" s="298">
        <f t="shared" si="2"/>
        <v>0</v>
      </c>
    </row>
    <row r="25" spans="1:14" ht="12.75">
      <c r="A25" s="297" t="s">
        <v>852</v>
      </c>
      <c r="B25" s="455"/>
      <c r="C25" s="74"/>
      <c r="D25" s="74"/>
      <c r="E25" s="74"/>
      <c r="F25" s="354">
        <v>0</v>
      </c>
      <c r="G25" s="355">
        <v>0</v>
      </c>
      <c r="H25" s="356">
        <v>0</v>
      </c>
      <c r="I25" s="298">
        <f t="shared" si="0"/>
        <v>0</v>
      </c>
      <c r="J25" s="357">
        <v>0</v>
      </c>
      <c r="K25" s="358">
        <v>0</v>
      </c>
      <c r="L25" s="356">
        <v>0</v>
      </c>
      <c r="M25" s="298">
        <f t="shared" si="1"/>
        <v>0</v>
      </c>
      <c r="N25" s="298">
        <f t="shared" si="2"/>
        <v>0</v>
      </c>
    </row>
    <row r="26" spans="1:14" ht="12.75">
      <c r="A26" s="297"/>
      <c r="B26" s="299" t="s">
        <v>507</v>
      </c>
      <c r="C26" s="300"/>
      <c r="D26" s="300"/>
      <c r="E26" s="301"/>
      <c r="F26" s="359">
        <f>F27+F28+F29+F30+F31+F32+F33+F34</f>
        <v>0</v>
      </c>
      <c r="G26" s="298">
        <f>G27+G28+G29+G30+G31+G32+G33+G34</f>
        <v>0</v>
      </c>
      <c r="H26" s="360">
        <f>H27+H28+H29+H30+H31+H32+H33+H34</f>
        <v>0</v>
      </c>
      <c r="I26" s="298">
        <f t="shared" si="0"/>
        <v>0</v>
      </c>
      <c r="J26" s="360">
        <f>J27+J28+J29+J30+J31+J32+J33+J34</f>
        <v>0</v>
      </c>
      <c r="K26" s="298">
        <f>K27+K28+K29+K30+K31+K32+K33+K34</f>
        <v>0</v>
      </c>
      <c r="L26" s="360">
        <f>L27+L28+L29+L30+L31+L32+L33+L34</f>
        <v>0</v>
      </c>
      <c r="M26" s="298">
        <f t="shared" si="1"/>
        <v>0</v>
      </c>
      <c r="N26" s="298">
        <f t="shared" si="2"/>
        <v>0</v>
      </c>
    </row>
    <row r="27" spans="1:14" ht="12.75">
      <c r="A27" s="297" t="s">
        <v>845</v>
      </c>
      <c r="B27" s="74" t="s">
        <v>2535</v>
      </c>
      <c r="C27" s="74"/>
      <c r="D27" s="74"/>
      <c r="E27" s="74"/>
      <c r="F27" s="354">
        <v>0</v>
      </c>
      <c r="G27" s="355">
        <v>0</v>
      </c>
      <c r="H27" s="356">
        <v>0</v>
      </c>
      <c r="I27" s="298">
        <f t="shared" si="0"/>
        <v>0</v>
      </c>
      <c r="J27" s="356">
        <v>0</v>
      </c>
      <c r="K27" s="358">
        <v>0</v>
      </c>
      <c r="L27" s="356">
        <v>0</v>
      </c>
      <c r="M27" s="298">
        <f t="shared" si="1"/>
        <v>0</v>
      </c>
      <c r="N27" s="298">
        <f t="shared" si="2"/>
        <v>0</v>
      </c>
    </row>
    <row r="28" spans="1:14" ht="12.75">
      <c r="A28" s="297" t="s">
        <v>846</v>
      </c>
      <c r="B28" s="454" t="s">
        <v>2536</v>
      </c>
      <c r="C28" s="74"/>
      <c r="D28" s="74"/>
      <c r="E28" s="74"/>
      <c r="F28" s="354">
        <v>0</v>
      </c>
      <c r="G28" s="355">
        <v>0</v>
      </c>
      <c r="H28" s="356">
        <v>0</v>
      </c>
      <c r="I28" s="298">
        <f t="shared" si="0"/>
        <v>0</v>
      </c>
      <c r="J28" s="356">
        <v>0</v>
      </c>
      <c r="K28" s="358">
        <v>0</v>
      </c>
      <c r="L28" s="356">
        <v>0</v>
      </c>
      <c r="M28" s="298">
        <f t="shared" si="1"/>
        <v>0</v>
      </c>
      <c r="N28" s="298">
        <f t="shared" si="2"/>
        <v>0</v>
      </c>
    </row>
    <row r="29" spans="1:14" ht="12.75">
      <c r="A29" s="297" t="s">
        <v>847</v>
      </c>
      <c r="B29" s="454"/>
      <c r="C29" s="74"/>
      <c r="D29" s="74"/>
      <c r="E29" s="74"/>
      <c r="F29" s="354">
        <v>0</v>
      </c>
      <c r="G29" s="355">
        <v>0</v>
      </c>
      <c r="H29" s="356">
        <v>0</v>
      </c>
      <c r="I29" s="298">
        <f t="shared" si="0"/>
        <v>0</v>
      </c>
      <c r="J29" s="356">
        <v>0</v>
      </c>
      <c r="K29" s="358">
        <v>0</v>
      </c>
      <c r="L29" s="356">
        <v>0</v>
      </c>
      <c r="M29" s="298">
        <f t="shared" si="1"/>
        <v>0</v>
      </c>
      <c r="N29" s="298">
        <f t="shared" si="2"/>
        <v>0</v>
      </c>
    </row>
    <row r="30" spans="1:14" ht="12.75">
      <c r="A30" s="297" t="s">
        <v>848</v>
      </c>
      <c r="B30" s="455"/>
      <c r="C30" s="74"/>
      <c r="D30" s="74"/>
      <c r="E30" s="74"/>
      <c r="F30" s="354">
        <v>0</v>
      </c>
      <c r="G30" s="355">
        <v>0</v>
      </c>
      <c r="H30" s="356">
        <v>0</v>
      </c>
      <c r="I30" s="298">
        <f t="shared" si="0"/>
        <v>0</v>
      </c>
      <c r="J30" s="356">
        <v>0</v>
      </c>
      <c r="K30" s="358">
        <v>0</v>
      </c>
      <c r="L30" s="356">
        <v>0</v>
      </c>
      <c r="M30" s="298">
        <f t="shared" si="1"/>
        <v>0</v>
      </c>
      <c r="N30" s="298">
        <f t="shared" si="2"/>
        <v>0</v>
      </c>
    </row>
    <row r="31" spans="1:14" ht="12.75">
      <c r="A31" s="297" t="s">
        <v>849</v>
      </c>
      <c r="B31" s="74"/>
      <c r="C31" s="74"/>
      <c r="D31" s="74"/>
      <c r="E31" s="74"/>
      <c r="F31" s="354">
        <v>0</v>
      </c>
      <c r="G31" s="355">
        <v>0</v>
      </c>
      <c r="H31" s="356">
        <v>0</v>
      </c>
      <c r="I31" s="298">
        <f t="shared" si="0"/>
        <v>0</v>
      </c>
      <c r="J31" s="356">
        <v>0</v>
      </c>
      <c r="K31" s="358">
        <v>0</v>
      </c>
      <c r="L31" s="356">
        <v>0</v>
      </c>
      <c r="M31" s="298">
        <f t="shared" si="1"/>
        <v>0</v>
      </c>
      <c r="N31" s="298">
        <f t="shared" si="2"/>
        <v>0</v>
      </c>
    </row>
    <row r="32" spans="1:14" ht="12.75">
      <c r="A32" s="297" t="s">
        <v>850</v>
      </c>
      <c r="B32" s="74"/>
      <c r="C32" s="74"/>
      <c r="D32" s="74"/>
      <c r="E32" s="74"/>
      <c r="F32" s="354">
        <v>0</v>
      </c>
      <c r="G32" s="355">
        <v>0</v>
      </c>
      <c r="H32" s="356">
        <v>0</v>
      </c>
      <c r="I32" s="298">
        <f t="shared" si="0"/>
        <v>0</v>
      </c>
      <c r="J32" s="356">
        <v>0</v>
      </c>
      <c r="K32" s="358">
        <v>0</v>
      </c>
      <c r="L32" s="356">
        <v>0</v>
      </c>
      <c r="M32" s="298">
        <f t="shared" si="1"/>
        <v>0</v>
      </c>
      <c r="N32" s="298">
        <f t="shared" si="2"/>
        <v>0</v>
      </c>
    </row>
    <row r="33" spans="1:14" ht="12.75">
      <c r="A33" s="297" t="s">
        <v>851</v>
      </c>
      <c r="B33" s="74"/>
      <c r="C33" s="74"/>
      <c r="D33" s="74"/>
      <c r="E33" s="74"/>
      <c r="F33" s="354">
        <v>0</v>
      </c>
      <c r="G33" s="355">
        <v>0</v>
      </c>
      <c r="H33" s="356">
        <v>0</v>
      </c>
      <c r="I33" s="298">
        <f t="shared" si="0"/>
        <v>0</v>
      </c>
      <c r="J33" s="356">
        <v>0</v>
      </c>
      <c r="K33" s="358">
        <v>0</v>
      </c>
      <c r="L33" s="356">
        <v>0</v>
      </c>
      <c r="M33" s="298">
        <f t="shared" si="1"/>
        <v>0</v>
      </c>
      <c r="N33" s="298">
        <f t="shared" si="2"/>
        <v>0</v>
      </c>
    </row>
    <row r="34" spans="1:14" ht="12.75">
      <c r="A34" s="297" t="s">
        <v>852</v>
      </c>
      <c r="B34" s="445"/>
      <c r="C34" s="445"/>
      <c r="D34" s="445"/>
      <c r="E34" s="445"/>
      <c r="F34" s="354">
        <v>0</v>
      </c>
      <c r="G34" s="355">
        <v>0</v>
      </c>
      <c r="H34" s="356">
        <v>0</v>
      </c>
      <c r="I34" s="298">
        <f t="shared" si="0"/>
        <v>0</v>
      </c>
      <c r="J34" s="356">
        <v>0</v>
      </c>
      <c r="K34" s="358">
        <v>0</v>
      </c>
      <c r="L34" s="356">
        <v>0</v>
      </c>
      <c r="M34" s="298">
        <f t="shared" si="1"/>
        <v>0</v>
      </c>
      <c r="N34" s="298">
        <f t="shared" si="2"/>
        <v>0</v>
      </c>
    </row>
    <row r="35" spans="1:14" ht="13.5" thickBot="1">
      <c r="A35" s="302"/>
      <c r="B35" s="303" t="s">
        <v>358</v>
      </c>
      <c r="C35" s="304"/>
      <c r="D35" s="305"/>
      <c r="E35" s="306"/>
      <c r="F35" s="361">
        <f>F17+F26</f>
        <v>0</v>
      </c>
      <c r="G35" s="307">
        <f>G17+G26</f>
        <v>0</v>
      </c>
      <c r="H35" s="362">
        <f>H17+H26</f>
        <v>0</v>
      </c>
      <c r="I35" s="307">
        <f t="shared" si="0"/>
        <v>0</v>
      </c>
      <c r="J35" s="362">
        <f>J17+J26</f>
        <v>0</v>
      </c>
      <c r="K35" s="307">
        <f>K17+K26</f>
        <v>0</v>
      </c>
      <c r="L35" s="362">
        <f>L17+L26</f>
        <v>0</v>
      </c>
      <c r="M35" s="307">
        <f t="shared" si="1"/>
        <v>0</v>
      </c>
      <c r="N35" s="307">
        <f t="shared" si="2"/>
        <v>0</v>
      </c>
    </row>
    <row r="36" spans="1:14" ht="14.25">
      <c r="A36" s="132" t="s">
        <v>2</v>
      </c>
      <c r="B36" s="133"/>
      <c r="C36" s="308"/>
      <c r="D36" s="309"/>
      <c r="E36" s="309"/>
      <c r="F36" s="310"/>
      <c r="G36" s="311"/>
      <c r="H36" s="311"/>
      <c r="I36" s="261"/>
      <c r="J36" s="261"/>
      <c r="K36" s="261"/>
      <c r="L36" s="263"/>
      <c r="M36" s="263"/>
      <c r="N36" s="261"/>
    </row>
    <row r="37" spans="1:16" ht="12.75">
      <c r="A37" s="129" t="s">
        <v>2177</v>
      </c>
      <c r="B37" s="134"/>
      <c r="C37" s="309"/>
      <c r="D37" s="309"/>
      <c r="E37" s="309"/>
      <c r="F37" s="309"/>
      <c r="G37" s="309"/>
      <c r="H37" s="309"/>
      <c r="I37" s="309"/>
      <c r="J37" s="309"/>
      <c r="K37" s="309"/>
      <c r="L37" s="309"/>
      <c r="M37" s="309"/>
      <c r="N37" s="309"/>
      <c r="O37" s="76"/>
      <c r="P37" s="76"/>
    </row>
    <row r="38" spans="1:16" ht="12.75">
      <c r="A38" s="129" t="s">
        <v>2178</v>
      </c>
      <c r="B38" s="134"/>
      <c r="C38" s="262"/>
      <c r="D38" s="312"/>
      <c r="E38" s="309"/>
      <c r="F38" s="309"/>
      <c r="G38" s="309"/>
      <c r="H38" s="309"/>
      <c r="I38" s="309"/>
      <c r="J38" s="309"/>
      <c r="K38" s="309"/>
      <c r="L38" s="313"/>
      <c r="M38" s="313"/>
      <c r="N38" s="309"/>
      <c r="O38" s="76"/>
      <c r="P38" s="76"/>
    </row>
    <row r="39" spans="1:16" ht="12.75">
      <c r="A39" s="129" t="s">
        <v>1816</v>
      </c>
      <c r="B39" s="134"/>
      <c r="C39" s="309"/>
      <c r="D39" s="309"/>
      <c r="E39" s="309"/>
      <c r="F39" s="309"/>
      <c r="G39" s="309"/>
      <c r="H39" s="309"/>
      <c r="I39" s="309"/>
      <c r="J39" s="309"/>
      <c r="K39" s="309"/>
      <c r="L39" s="309"/>
      <c r="M39" s="313"/>
      <c r="N39" s="309"/>
      <c r="O39" s="76"/>
      <c r="P39" s="76"/>
    </row>
    <row r="40" spans="1:16" ht="12.75">
      <c r="A40" s="129" t="s">
        <v>2180</v>
      </c>
      <c r="B40" s="134"/>
      <c r="C40" s="309"/>
      <c r="D40" s="309"/>
      <c r="E40" s="309"/>
      <c r="F40" s="309"/>
      <c r="G40" s="309"/>
      <c r="H40" s="309"/>
      <c r="I40" s="309"/>
      <c r="J40" s="309"/>
      <c r="K40" s="309"/>
      <c r="L40" s="309"/>
      <c r="M40" s="309"/>
      <c r="N40" s="309"/>
      <c r="O40" s="76"/>
      <c r="P40" s="76"/>
    </row>
    <row r="41" spans="1:59" ht="12.75">
      <c r="A41" s="129" t="s">
        <v>2181</v>
      </c>
      <c r="B41" s="134"/>
      <c r="C41" s="309"/>
      <c r="D41" s="309"/>
      <c r="E41" s="309"/>
      <c r="F41" s="309"/>
      <c r="G41" s="309"/>
      <c r="H41" s="309"/>
      <c r="I41" s="309"/>
      <c r="J41" s="309"/>
      <c r="K41" s="309"/>
      <c r="L41" s="309"/>
      <c r="M41" s="309"/>
      <c r="N41" s="309"/>
      <c r="O41" s="309"/>
      <c r="P41" s="309"/>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row>
    <row r="42" spans="1:59" ht="12.75">
      <c r="A42" s="129" t="s">
        <v>2182</v>
      </c>
      <c r="B42" s="134"/>
      <c r="C42" s="309"/>
      <c r="D42" s="309"/>
      <c r="E42" s="309"/>
      <c r="F42" s="309"/>
      <c r="G42" s="309"/>
      <c r="H42" s="309"/>
      <c r="I42" s="309"/>
      <c r="J42" s="309"/>
      <c r="K42" s="309"/>
      <c r="L42" s="309"/>
      <c r="M42" s="309"/>
      <c r="N42" s="309"/>
      <c r="O42" s="309"/>
      <c r="P42" s="309"/>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row>
    <row r="43" spans="1:59" ht="12.75">
      <c r="A43" s="190"/>
      <c r="B43" s="190"/>
      <c r="C43" s="190"/>
      <c r="D43" s="190"/>
      <c r="E43" s="190"/>
      <c r="F43" s="190"/>
      <c r="G43" s="190"/>
      <c r="H43" s="190"/>
      <c r="I43" s="190"/>
      <c r="O43" s="309"/>
      <c r="P43" s="309"/>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row>
    <row r="44" spans="1:59" ht="12.75">
      <c r="A44" s="190"/>
      <c r="B44" s="190"/>
      <c r="C44" s="190"/>
      <c r="D44" s="190"/>
      <c r="E44" s="190"/>
      <c r="F44" s="190"/>
      <c r="G44" s="190"/>
      <c r="H44" s="190"/>
      <c r="I44" s="190"/>
      <c r="K44" s="191"/>
      <c r="L44" s="70"/>
      <c r="M44" s="191" t="s">
        <v>1812</v>
      </c>
      <c r="N44" s="78"/>
      <c r="O44" s="190"/>
      <c r="P44" s="309"/>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row>
    <row r="45" spans="1:59" ht="20.25" customHeight="1">
      <c r="A45" s="190"/>
      <c r="B45" s="70" t="s">
        <v>1813</v>
      </c>
      <c r="C45" s="79"/>
      <c r="D45" s="737"/>
      <c r="E45" s="780"/>
      <c r="F45" s="780"/>
      <c r="G45" s="738"/>
      <c r="H45" s="190"/>
      <c r="I45" s="190"/>
      <c r="K45" s="79"/>
      <c r="L45" s="79"/>
      <c r="M45" s="122"/>
      <c r="N45" s="78"/>
      <c r="O45" s="190"/>
      <c r="P45" s="309"/>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row>
    <row r="46" spans="2:59" ht="12.75">
      <c r="B46" s="78"/>
      <c r="C46" s="78"/>
      <c r="K46" s="70"/>
      <c r="L46" s="192"/>
      <c r="M46" s="131" t="s">
        <v>2172</v>
      </c>
      <c r="N46" s="78"/>
      <c r="O46" s="190"/>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row>
    <row r="47" spans="2:59" ht="12.75">
      <c r="B47" s="78"/>
      <c r="C47" s="78"/>
      <c r="K47" s="70"/>
      <c r="L47" s="78"/>
      <c r="M47" s="193" t="s">
        <v>2174</v>
      </c>
      <c r="N47" s="13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row>
    <row r="48" spans="2:59" ht="21" customHeight="1">
      <c r="B48" s="70" t="s">
        <v>1563</v>
      </c>
      <c r="C48" s="79"/>
      <c r="D48" s="737"/>
      <c r="E48" s="780"/>
      <c r="F48" s="780"/>
      <c r="G48" s="738"/>
      <c r="H48" s="445"/>
      <c r="L48" s="78"/>
      <c r="M48" s="78"/>
      <c r="N48" s="78"/>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row>
    <row r="49" spans="1:15" s="194" customFormat="1" ht="12.75">
      <c r="A49" s="72"/>
      <c r="B49" s="190"/>
      <c r="C49" s="190"/>
      <c r="D49" s="72"/>
      <c r="E49" s="72"/>
      <c r="F49" s="72"/>
      <c r="G49" s="72"/>
      <c r="H49" s="72"/>
      <c r="I49" s="72"/>
      <c r="K49" s="72"/>
      <c r="L49" s="815"/>
      <c r="M49" s="815"/>
      <c r="N49" s="815"/>
      <c r="O49" s="72"/>
    </row>
    <row r="50" spans="1:15" s="194" customFormat="1" ht="12.75">
      <c r="A50" s="72"/>
      <c r="B50" s="72"/>
      <c r="C50" s="72"/>
      <c r="D50" s="817"/>
      <c r="E50" s="817"/>
      <c r="F50" s="72"/>
      <c r="G50" s="72"/>
      <c r="H50" s="72"/>
      <c r="I50" s="72"/>
      <c r="K50" s="72"/>
      <c r="L50" s="78"/>
      <c r="M50" s="197" t="s">
        <v>1815</v>
      </c>
      <c r="N50" s="78"/>
      <c r="O50" s="72"/>
    </row>
    <row r="51" spans="1:14" s="194" customFormat="1" ht="24" customHeight="1">
      <c r="A51" s="72"/>
      <c r="B51" s="72" t="s">
        <v>2175</v>
      </c>
      <c r="C51" s="72"/>
      <c r="D51" s="737"/>
      <c r="E51" s="780"/>
      <c r="F51" s="780"/>
      <c r="G51" s="738"/>
      <c r="H51" s="72"/>
      <c r="I51" s="72"/>
      <c r="J51" s="72"/>
      <c r="K51" s="72"/>
      <c r="L51" s="72"/>
      <c r="M51" s="72"/>
      <c r="N51" s="72"/>
    </row>
  </sheetData>
  <sheetProtection password="D871" sheet="1" objects="1" scenarios="1" selectLockedCells="1"/>
  <mergeCells count="18">
    <mergeCell ref="D51:G51"/>
    <mergeCell ref="L49:N49"/>
    <mergeCell ref="M7:N7"/>
    <mergeCell ref="M8:N8"/>
    <mergeCell ref="D50:E50"/>
    <mergeCell ref="L9:N9"/>
    <mergeCell ref="D45:G45"/>
    <mergeCell ref="D48:G48"/>
    <mergeCell ref="M1:N1"/>
    <mergeCell ref="B17:E17"/>
    <mergeCell ref="N14:N15"/>
    <mergeCell ref="A14:A15"/>
    <mergeCell ref="D2:H2"/>
    <mergeCell ref="D4:H4"/>
    <mergeCell ref="D6:H6"/>
    <mergeCell ref="D8:H8"/>
    <mergeCell ref="M5:N5"/>
    <mergeCell ref="M6:N6"/>
  </mergeCells>
  <printOptions/>
  <pageMargins left="0.2362204724409449" right="0.2362204724409449" top="0.15748031496062992" bottom="0.15748031496062992" header="0.3937007874015748" footer="0.1968503937007874"/>
  <pageSetup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codeName="List8">
    <tabColor indexed="11"/>
  </sheetPr>
  <dimension ref="A1:I23"/>
  <sheetViews>
    <sheetView showGridLines="0" zoomScalePageLayoutView="0" workbookViewId="0" topLeftCell="A1">
      <selection activeCell="D4" sqref="D4:F4"/>
    </sheetView>
  </sheetViews>
  <sheetFormatPr defaultColWidth="9.140625" defaultRowHeight="12.75"/>
  <cols>
    <col min="1" max="1" width="23.57421875" style="0" customWidth="1"/>
    <col min="2" max="2" width="55.00390625" style="0" customWidth="1"/>
    <col min="3" max="3" width="12.28125" style="0" customWidth="1"/>
    <col min="4" max="4" width="8.57421875" style="0" customWidth="1"/>
    <col min="6" max="6" width="12.140625" style="0" customWidth="1"/>
  </cols>
  <sheetData>
    <row r="1" spans="2:4" ht="17.25" thickBot="1" thickTop="1">
      <c r="B1" s="136"/>
      <c r="C1" s="806" t="s">
        <v>359</v>
      </c>
      <c r="D1" s="807"/>
    </row>
    <row r="2" spans="2:4" ht="13.5" thickTop="1">
      <c r="B2" s="136"/>
      <c r="C2" s="72"/>
      <c r="D2" s="72"/>
    </row>
    <row r="3" spans="2:4" ht="12.75">
      <c r="B3" s="136"/>
      <c r="C3" s="73"/>
      <c r="D3" s="72"/>
    </row>
    <row r="4" spans="1:9" ht="19.5" customHeight="1">
      <c r="A4" s="821" t="s">
        <v>2670</v>
      </c>
      <c r="B4" s="821"/>
      <c r="C4" s="72" t="s">
        <v>2671</v>
      </c>
      <c r="D4" s="737"/>
      <c r="E4" s="780"/>
      <c r="F4" s="738"/>
      <c r="H4" s="314"/>
      <c r="I4" s="314"/>
    </row>
    <row r="5" spans="1:9" ht="19.5" customHeight="1">
      <c r="A5" s="819"/>
      <c r="B5" s="820"/>
      <c r="C5" s="72"/>
      <c r="D5" s="76"/>
      <c r="H5" s="314"/>
      <c r="I5" s="314"/>
    </row>
    <row r="6" spans="1:9" ht="19.5" customHeight="1">
      <c r="A6" s="822" t="s">
        <v>2672</v>
      </c>
      <c r="B6" s="822"/>
      <c r="C6" s="72" t="s">
        <v>1148</v>
      </c>
      <c r="D6" s="737"/>
      <c r="E6" s="780"/>
      <c r="F6" s="738"/>
      <c r="H6" s="314"/>
      <c r="I6" s="314"/>
    </row>
    <row r="7" spans="1:9" ht="19.5" customHeight="1">
      <c r="A7" s="819"/>
      <c r="B7" s="820"/>
      <c r="C7" s="72" t="s">
        <v>2674</v>
      </c>
      <c r="D7" s="737"/>
      <c r="E7" s="780"/>
      <c r="F7" s="738"/>
      <c r="H7" s="314"/>
      <c r="I7" s="314"/>
    </row>
    <row r="8" spans="1:9" ht="19.5" customHeight="1">
      <c r="A8" s="822" t="s">
        <v>1149</v>
      </c>
      <c r="B8" s="822"/>
      <c r="C8" s="72" t="s">
        <v>2676</v>
      </c>
      <c r="D8" s="737"/>
      <c r="E8" s="780"/>
      <c r="F8" s="738"/>
      <c r="H8" s="314"/>
      <c r="I8" s="314"/>
    </row>
    <row r="9" spans="1:9" ht="19.5" customHeight="1">
      <c r="A9" s="819"/>
      <c r="B9" s="820"/>
      <c r="C9" s="72" t="s">
        <v>2677</v>
      </c>
      <c r="D9" s="737"/>
      <c r="E9" s="780"/>
      <c r="F9" s="738"/>
      <c r="H9" s="314"/>
      <c r="I9" s="314"/>
    </row>
    <row r="10" spans="1:6" ht="19.5" customHeight="1">
      <c r="A10" s="822" t="s">
        <v>1150</v>
      </c>
      <c r="B10" s="822"/>
      <c r="C10" s="201"/>
      <c r="D10" s="124"/>
      <c r="E10" s="72"/>
      <c r="F10" s="76"/>
    </row>
    <row r="11" spans="1:2" ht="21.75" customHeight="1">
      <c r="A11" s="819"/>
      <c r="B11" s="820"/>
    </row>
    <row r="13" spans="2:3" ht="18">
      <c r="B13" s="823" t="s">
        <v>360</v>
      </c>
      <c r="C13" s="823"/>
    </row>
    <row r="17" spans="2:5" ht="15.75">
      <c r="B17" s="315" t="s">
        <v>1775</v>
      </c>
      <c r="C17" s="824" t="s">
        <v>361</v>
      </c>
      <c r="D17" s="824"/>
      <c r="E17" s="824"/>
    </row>
    <row r="18" spans="2:5" ht="19.5" customHeight="1">
      <c r="B18" s="316" t="s">
        <v>362</v>
      </c>
      <c r="C18" s="818">
        <v>0</v>
      </c>
      <c r="D18" s="818"/>
      <c r="E18" s="818"/>
    </row>
    <row r="19" spans="2:5" ht="19.5" customHeight="1">
      <c r="B19" s="316" t="s">
        <v>363</v>
      </c>
      <c r="C19" s="818">
        <v>0</v>
      </c>
      <c r="D19" s="818"/>
      <c r="E19" s="818"/>
    </row>
    <row r="20" spans="2:5" ht="19.5" customHeight="1">
      <c r="B20" s="316" t="s">
        <v>364</v>
      </c>
      <c r="C20" s="818">
        <v>0</v>
      </c>
      <c r="D20" s="818"/>
      <c r="E20" s="818"/>
    </row>
    <row r="21" spans="2:5" ht="19.5" customHeight="1">
      <c r="B21" s="316" t="s">
        <v>365</v>
      </c>
      <c r="C21" s="818">
        <v>0</v>
      </c>
      <c r="D21" s="818"/>
      <c r="E21" s="818"/>
    </row>
    <row r="22" spans="2:5" ht="19.5" customHeight="1">
      <c r="B22" s="316" t="s">
        <v>366</v>
      </c>
      <c r="C22" s="818">
        <v>0</v>
      </c>
      <c r="D22" s="818"/>
      <c r="E22" s="818"/>
    </row>
    <row r="23" spans="2:5" ht="19.5" customHeight="1">
      <c r="B23" s="316" t="s">
        <v>367</v>
      </c>
      <c r="C23" s="818">
        <v>0</v>
      </c>
      <c r="D23" s="818"/>
      <c r="E23" s="818"/>
    </row>
  </sheetData>
  <sheetProtection/>
  <mergeCells count="22">
    <mergeCell ref="C1:D1"/>
    <mergeCell ref="B13:C13"/>
    <mergeCell ref="C18:E18"/>
    <mergeCell ref="C17:E17"/>
    <mergeCell ref="A7:B7"/>
    <mergeCell ref="A9:B9"/>
    <mergeCell ref="C23:E23"/>
    <mergeCell ref="A4:B4"/>
    <mergeCell ref="A6:B6"/>
    <mergeCell ref="A8:B8"/>
    <mergeCell ref="A10:B10"/>
    <mergeCell ref="C19:E19"/>
    <mergeCell ref="D6:F6"/>
    <mergeCell ref="D7:F7"/>
    <mergeCell ref="C22:E22"/>
    <mergeCell ref="A5:B5"/>
    <mergeCell ref="C20:E20"/>
    <mergeCell ref="C21:E21"/>
    <mergeCell ref="A11:B11"/>
    <mergeCell ref="D4:F4"/>
    <mergeCell ref="D8:F8"/>
    <mergeCell ref="D9:F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Drzavni ured za reviziju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Drazen Danic</dc:creator>
  <cp:keywords/>
  <dc:description/>
  <cp:lastModifiedBy>User 1</cp:lastModifiedBy>
  <cp:lastPrinted>2008-02-14T14:56:04Z</cp:lastPrinted>
  <dcterms:created xsi:type="dcterms:W3CDTF">2003-02-18T10:15:34Z</dcterms:created>
  <dcterms:modified xsi:type="dcterms:W3CDTF">2015-02-11T07:09:12Z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-641434515</vt:i4>
  </property>
  <property fmtid="{D5CDD505-2E9C-101B-9397-08002B2CF9AE}" pid="3" name="_EmailSubject">
    <vt:lpwstr>godišnja izvješća- ispravak</vt:lpwstr>
  </property>
  <property fmtid="{D5CDD505-2E9C-101B-9397-08002B2CF9AE}" pid="4" name="_AuthorEmail">
    <vt:lpwstr>dur-karlovac@dur.hinet.hr</vt:lpwstr>
  </property>
  <property fmtid="{D5CDD505-2E9C-101B-9397-08002B2CF9AE}" pid="5" name="_AuthorEmailDisplayName">
    <vt:lpwstr>DUR Karlovac</vt:lpwstr>
  </property>
  <property fmtid="{D5CDD505-2E9C-101B-9397-08002B2CF9AE}" pid="6" name="_PreviousAdHocReviewCycleID">
    <vt:i4>-81223914</vt:i4>
  </property>
  <property fmtid="{D5CDD505-2E9C-101B-9397-08002B2CF9AE}" pid="7" name="_ReviewingToolsShownOnce">
    <vt:lpwstr/>
  </property>
</Properties>
</file>